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no" ?>
<Relationships xmlns="http://schemas.openxmlformats.org/package/2006/relationships">
  <Relationship Id="rId3" Target="docProps/core.xml" Type="http://schemas.openxmlformats.org/package/2006/relationships/metadata/core-properties"/>
  <Relationship Id="rId2" Target="docProps/app.xml" Type="http://schemas.openxmlformats.org/officeDocument/2006/relationships/extended-properties"/>
  <Relationship Id="rId1" Target="xl/workbook.xml" Type="http://schemas.openxmlformats.org/officeDocument/2006/relationships/officeDocument"/>
</Relationships>

</file>

<file path=xl/workbook.xml><?xml version="1.0" encoding="utf-8"?>
<workbook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4="http://schemas.microsoft.com/office/spreadsheetml/2009/9/main" xmlns:xdr="http://schemas.openxmlformats.org/drawingml/2006/spreadsheetDrawing" xmlns:xm="http://schemas.microsoft.com/office/excel/2006/main" mc:Ignorable="co co-ooxml w14 x14 w15">
  <fileVersion appName="xl" lastEdited="4" lowestEdited="4" rupBuild="9302"/>
  <sheets>
    <sheet name="7.1 приложение" r:id="rId1" sheetId="1" state="visible"/>
    <sheet name="7.2 приложение" r:id="rId2" sheetId="2" state="visible"/>
    <sheet name="7.3 Приложение" r:id="rId3" sheetId="3" state="visible"/>
    <sheet name="7.4 приложение" r:id="rId4" sheetId="4" state="visible"/>
  </sheets>
  <definedNames>
    <definedName hidden="false" localSheetId="0" name="_xlnm.Print_Area">'7.1 приложение'!$A$1:$AF$31</definedName>
  </definedNames>
</workbook>
</file>

<file path=xl/sharedStrings.xml><?xml version="1.0" encoding="utf-8"?>
<sst xmlns="http://schemas.openxmlformats.org/spreadsheetml/2006/main" xmlns:a="http://schemas.openxmlformats.org/drawingml/2006/main" xmlns:a15="http://schemas.microsoft.com/office/drawing/2012/main" xmlns:asvg="http://schemas.microsoft.com/office/drawing/2016/SVG/main" xmlns:c="http://schemas.openxmlformats.org/drawingml/2006/chart" xmlns:co="http://ncloudtech.com" xmlns:co-ooxml="http://ncloudtech.com/ooxml" xmlns:m="http://schemas.openxmlformats.org/officeDocument/2006/math" xmlns:mc="http://schemas.openxmlformats.org/markup-compatibility/2006" xmlns:o="urn:schemas-microsoft-com:office:office" xmlns:p="http://schemas.openxmlformats.org/presentationml/2006/main" xmlns:pic="http://schemas.openxmlformats.org/drawingml/2006/picture" xmlns:r="http://schemas.openxmlformats.org/officeDocument/2006/relationships" xmlns:s="http://schemas.openxmlformats.org/officeDocument/2006/sharedTypes" xmlns:sl="http://schemas.openxmlformats.org/schemaLibrary/2006/main" xmlns:v="urn:schemas-microsoft-com:vml" xmlns:w="http://schemas.openxmlformats.org/wordprocessingml/2006/main" xmlns:w10="urn:schemas-microsoft-com:office:word" xmlns:w14="http://schemas.microsoft.com/office/word/2010/wordml" xmlns:w15="http://schemas.microsoft.com/office/word/2012/wordml" xmlns:wp="http://schemas.openxmlformats.org/drawingml/2006/wordprocessingDrawing" xmlns:wpg="http://schemas.microsoft.com/office/word/2010/wordprocessingGroup" xmlns:wps="http://schemas.microsoft.com/office/word/2010/wordprocessingShape" xmlns:x="urn:schemas-microsoft-com:office:excel" xmlns:x14="http://schemas.microsoft.com/office/spreadsheetml/2009/9/main" xmlns:xdr="http://schemas.openxmlformats.org/drawingml/2006/spreadsheetDrawing" xmlns:xm="http://schemas.microsoft.com/office/excel/2006/main" mc:Ignorable="co co-ooxml w14 x14 w15">
  <si>
    <t>Таблица № 1</t>
  </si>
  <si>
    <r>
      <t xml:space="preserve">Строительство (реконструкция) медицинских организаций, </t>
    </r>
    <r>
      <t xml:space="preserve">
</t>
    </r>
    <r>
      <t xml:space="preserve">подведомственных органам исполнительной власти субъекта Российской Федерации и (или) муниципальных </t>
    </r>
    <r>
      <t xml:space="preserve">
</t>
    </r>
    <r>
      <t xml:space="preserve">медицинских организаций, расположенных на территории субъекта Российской Федерации, оказывающих первичную медико-санитарную помощь взрослым и детям, их обособленных структурных подразделений, центральных районных и районных больниц </t>
    </r>
    <r>
      <t xml:space="preserve">
</t>
    </r>
  </si>
  <si>
    <t>№ п/п</t>
  </si>
  <si>
    <t>Наименование юридического лица (полностью)</t>
  </si>
  <si>
    <t>Наименование объекта (РБ (в т.ч. центральные, межрайонные), УБ, поликлиники, детские поликлиники, поликлинические подразделения, амбулатории (в т.ч. врачебные, центры (отделения) общей врачебной практики (семейной медицины), ФАП, ФП, фельдшерские здравпункты, городские больницы, детские городские больницы, областные (республиканские) больницы, центры консультативно-диагностические, (поликлиники консультативно-диагностические), центры консультативно-диагностические детские , (поликлиники консультативно-диагностические детские), дневной стационар, прочие (переход между стационаром)</t>
  </si>
  <si>
    <t>Адрес объекта</t>
  </si>
  <si>
    <t>Износ (%)**</t>
  </si>
  <si>
    <t>Планируемое мероприятие (реконструкция, строительство взамен существующего, новое строительство)</t>
  </si>
  <si>
    <t>Наличие детских подразделений (да/нет)</t>
  </si>
  <si>
    <r>
      <t xml:space="preserve">Количество населения, обслуживаемое </t>
    </r>
    <r>
      <t xml:space="preserve">
</t>
    </r>
    <r>
      <t>медицинской организацией (структурным подразделением)***</t>
    </r>
  </si>
  <si>
    <t>Объем работ (кв.м.)</t>
  </si>
  <si>
    <t>Мощность планируемого объекта (согласно ст.11)</t>
  </si>
  <si>
    <t xml:space="preserve">Единицы измерения мощности планируемого объекта (посещений в смену, койко-мест для стационаров) </t>
  </si>
  <si>
    <t>Планируемая стоимость работ (консолидированный бюджет)</t>
  </si>
  <si>
    <t>Консолидированный бюджет, в том числе по годам:</t>
  </si>
  <si>
    <t>Планируемая стоимость работ (федеральный бюджет)</t>
  </si>
  <si>
    <t>Федеральный бюджет, в том числе по годам:</t>
  </si>
  <si>
    <t>Планируемая стоимость работ (средства регионального бюджета)</t>
  </si>
  <si>
    <t>Не софинансируемые расходы за счет средств федерального бюджета расходы субъекта Российской Федерации в части мероприятий по строительству (реконструкции), в том числе по годам:</t>
  </si>
  <si>
    <t xml:space="preserve">Запланированный год завершения мероприятия по объекту  </t>
  </si>
  <si>
    <t>Государственное бюджетное учреждение здравоохранения Камчатского края "Озерновская районная больница"</t>
  </si>
  <si>
    <t>Озерновская районная больница</t>
  </si>
  <si>
    <t>684110 Камчатский край,Усть-Большерецкий район,  п. Озерновский</t>
  </si>
  <si>
    <t>строительство взамен существующего</t>
  </si>
  <si>
    <t>да</t>
  </si>
  <si>
    <t xml:space="preserve">60/5/25 </t>
  </si>
  <si>
    <t>посещений в смену/ койки дневного стационара/ койки круглосуточного пребывания</t>
  </si>
  <si>
    <t>Государственное бюджетное учреждение здравоохранения Камчатского края "Соболевская районная больница"</t>
  </si>
  <si>
    <t>Соболевская районная больница</t>
  </si>
  <si>
    <t>684200 Камчатский край Соболевский район, с.Соболево</t>
  </si>
  <si>
    <t>Офис врача общей практики в п. Крутогоровский Соболевского района Камчатского края</t>
  </si>
  <si>
    <t>684220 Камчатский край Соболевский район, п. Крутогоровский</t>
  </si>
  <si>
    <t>строительство взамен существующей</t>
  </si>
  <si>
    <t>нет</t>
  </si>
  <si>
    <t>50/ 4</t>
  </si>
  <si>
    <t>посещений в смену/ койки дневного стационара</t>
  </si>
  <si>
    <t>Государственное бюджетное учреждение здравоохранения Камчатского края "Быстринская районная больница"</t>
  </si>
  <si>
    <t>Быстринская районная больница</t>
  </si>
  <si>
    <t>684350, Камчатский край, Быстринский район, с. Эссо</t>
  </si>
  <si>
    <t xml:space="preserve">60/10/20 </t>
  </si>
  <si>
    <t>Государственное бюджетное учреждение здравоохранения Камчатского края "Олюторская районная больница"</t>
  </si>
  <si>
    <t>Фельдшерско-акушерский пункт. Камчатский край, Олюторский муниципальный район, село Ачайваям</t>
  </si>
  <si>
    <t>688815, Камчатский край, Олюторский район, с.Ачайваям</t>
  </si>
  <si>
    <r>
      <rPr>
        <rFont val="Times New Roman"/>
        <sz val="12"/>
      </rPr>
      <t>посещений в смену</t>
    </r>
  </si>
  <si>
    <t>Фельдшерско-акушерский пункт. Камчатский край, Олюторский муниципальный район, село Апука</t>
  </si>
  <si>
    <t>688816, Камчатский край, Олюторский район, с.Апука</t>
  </si>
  <si>
    <t>Отделение общей врачебной практики (семейной медицины). Камчатский край, Олюторский муниципальный район, с. Пахачи</t>
  </si>
  <si>
    <t>688816, Камчатский край, Олюторский район, с.Пахачи</t>
  </si>
  <si>
    <t>Государственное бюджетное учреждение здравоохранения Камчатского края  "Карагинская районная больница"</t>
  </si>
  <si>
    <t>Карагинская районная больница</t>
  </si>
  <si>
    <t>688700,  Камчатский край, Карагинский район, п.Оссора</t>
  </si>
  <si>
    <t xml:space="preserve">100/5/32 </t>
  </si>
  <si>
    <t>Фельдшерско-акушерский пункт. Камчатский край, Карагинский муниципальный район, с. Карага</t>
  </si>
  <si>
    <t>688711, Камчатский край, Карагинский район, с. Карага</t>
  </si>
  <si>
    <t>Государственное бюджетное учреждение здравоохранения Камчатского края"Пенжинская районная больница"</t>
  </si>
  <si>
    <t>Фельдшерско-акушерский пункт. Камчатский край, Пенжинский муниципальный район, с. Слаутное</t>
  </si>
  <si>
    <t>688867 Камчатский край, Пенжинский район, с. Слаутное</t>
  </si>
  <si>
    <t>Фельдшерско-акушерский пункт. Камчатский край, Пенжинский муниципальный район, с. Аянка</t>
  </si>
  <si>
    <t>688868, Камчатский край, Пенжинский район, с. Аянка</t>
  </si>
  <si>
    <t>Отделение общей врачебной практики (семейной медицины). Камчатский край, Пенжинский муниципальный район, с. Манилы</t>
  </si>
  <si>
    <t>688863, Камчатский край, Пенжинский район, с. Манилы</t>
  </si>
  <si>
    <t>Государственное бюджетное учреждение здравоохранения Камчатского края "Тигильская районная больница"</t>
  </si>
  <si>
    <t>Фельдшерско-акушерский пункт. Камчатский край, Тигильский муниципальный район, с. Хайрюзово</t>
  </si>
  <si>
    <t>688611, Камчатский край, Тигильский район, с. Хайрюзово</t>
  </si>
  <si>
    <t>Государственное бюджетное учреждение здравоохранения  "Корякская окружная больница"</t>
  </si>
  <si>
    <t xml:space="preserve">Фельдшерско-акушерский пункт с жилым домом в с. Лесная Тигильского района Камчатского края </t>
  </si>
  <si>
    <t>688901, Камчатский край, Тигильский район, с. Лесная</t>
  </si>
  <si>
    <t>Государственное бюджетное учреждение здравоохранения Камчатского края "Елизовская районная больница"</t>
  </si>
  <si>
    <t>Фельдшерско-акушерский пункт. Камчатский край, Елизовский муниципальный район, п. Березняки</t>
  </si>
  <si>
    <t>684028 Камчатский край, Елизовский район, п. Березняки</t>
  </si>
  <si>
    <t>Фельдшерско-акушерский пункт. Камчатский край, Елизовский муниципальный район, п. Новый</t>
  </si>
  <si>
    <t>684016 Камчатский край, Елизовский район, п. Новый</t>
  </si>
  <si>
    <t>Государственное бюджетное учреждение здравоохранения Камчатского края "Усть-Камчатская районная больница"</t>
  </si>
  <si>
    <t>Фельдшерский здравпункт. Камчатский край, Усть-Камчатский муниципальный район, с. Крутоберегово</t>
  </si>
  <si>
    <t>688901, Камчатский край, Усть-Камчатский район, с. Крутоберегово</t>
  </si>
  <si>
    <t>Государственное бюджетное учреждение здравоохранения Камчатского края  "Ключевская районная больница"</t>
  </si>
  <si>
    <t>Врачебная амбулатория. Камчатский край, Усть-Камчатский муниципальный район, п. Козыревск</t>
  </si>
  <si>
    <t>684405 Камчатский край, Усть-Камчатский район, п. Козыревск</t>
  </si>
  <si>
    <t>35/ 3</t>
  </si>
  <si>
    <t>ИТОГО</t>
  </si>
  <si>
    <t>*(указать в наименованиях объектов) - результат исполнения мероприятия перенесен в соответствии с распоряжением Правительства Российской Федерации от 29.12.2022 № 4346-р до 01.07.2023.</t>
  </si>
  <si>
    <t>** 81 и более % - строительство взамен существующего, при указании износа меньше 80 % наименование объекта следует дополнить словами: «(приспособленное помещение) или (арендованное помещение)».</t>
  </si>
  <si>
    <t>*** Включение объектов в перечень медицинских организаций, реализация которых финансируется в рамках региональной программы модернизации, должно осуществляться с учетом численности населения, прикрепленного к медицинским организациям для медицинского обслуживания, с учетом прогнозной численности населения для вновь создаваемых объектов, а также с учетом обслуживаемого населения для тех видов медицинских организаций, у которых отсутствует прикрепленное население.</t>
  </si>
  <si>
    <t>т</t>
  </si>
  <si>
    <t>после проверки убрать</t>
  </si>
  <si>
    <t>Таблица № 2</t>
  </si>
  <si>
    <t>проверка</t>
  </si>
  <si>
    <r>
      <t xml:space="preserve">Капитальный ремонт медицинских организаций, </t>
    </r>
    <r>
      <t xml:space="preserve">
</t>
    </r>
    <r>
      <t xml:space="preserve">подведомственных органам исполнительной власти субъекта Российской Федерации и (или) муниципальных </t>
    </r>
    <r>
      <t xml:space="preserve">
</t>
    </r>
    <r>
      <t xml:space="preserve">медицинских организаций, расположенных на территории субъекта Российской Федерации, оказывающих первичную медико-санитарную помощь взрослым и детям, их обособленных структурных подразделений, </t>
    </r>
    <r>
      <t xml:space="preserve">
</t>
    </r>
    <r>
      <t>центральных районных и районных больниц</t>
    </r>
  </si>
  <si>
    <t>Износ (%)***</t>
  </si>
  <si>
    <t>Планируемое мероприятие (капитальный ремонт, выборочный ремонт)</t>
  </si>
  <si>
    <r>
      <t xml:space="preserve">Количество населения, обслуживаемое </t>
    </r>
    <r>
      <t xml:space="preserve">
</t>
    </r>
    <r>
      <t>медицинской организацией (структурным подразделением)**</t>
    </r>
  </si>
  <si>
    <t>Площадь объектов (кв.м.)</t>
  </si>
  <si>
    <t>Мощность планируемого объекта (согласно ст.10)</t>
  </si>
  <si>
    <t>Наименование ремонтных работ (в случае, если выборочный капремонт)</t>
  </si>
  <si>
    <t>Не софинансируемые расходы за счет средств федерального бюджета расходы субъекта Российской Федерации в части мероприятий по капитальному ремонту, в том числе по годам:</t>
  </si>
  <si>
    <t>врачебная амбулатория</t>
  </si>
  <si>
    <t>684024 Камчатский край, Елизовский район, п. Лесной, ул. Чапаева, 1</t>
  </si>
  <si>
    <t>Выборочный капитальный ремонт</t>
  </si>
  <si>
    <t>посещений в смену</t>
  </si>
  <si>
    <t>Выборочный капитальный ремонт: внутренние общестроительные, электромонтажные работы во врачебной амбулатории по адресу: Елизовский район. п. Лесной, ул. Чапаева, 1</t>
  </si>
  <si>
    <t>684000 Камчатский край, Елизовский район, с. Коряки  ул. Вилкова,1</t>
  </si>
  <si>
    <t>25/4</t>
  </si>
  <si>
    <t>посещений в смену/койки дневного стационара</t>
  </si>
  <si>
    <t>Выборочный капитальный ремонт: фасада, внутренние общестроительные, электромонтажные работы, сантехнические: отопление холодное водоснабжение и водоотведение во врачебной амбулатории, расположенной по адресу: с. Коряки  ул. Вилкова,1</t>
  </si>
  <si>
    <t>684020 Камчатский край, елизовский район, п. Раздольный ул. Лесная,1</t>
  </si>
  <si>
    <t>Выборочный капитальный ремонт: Ремонт фасада, кровли, внутренние общестроительные, электромонтажные и сантехнические работы: отопление, холодное водоснабжение и водоотведение во врачебной амбулатории, расположенной по адресу: 684020 Камчатский край, Елизовский район, п. Раздольный, ул. Лесная,1</t>
  </si>
  <si>
    <t>684029 Камчатский край, Елизовский район, п. Сокоч ул. Юбилейная,3</t>
  </si>
  <si>
    <t>25/4/10</t>
  </si>
  <si>
    <r>
      <rPr>
        <rFont val="Times New Roman"/>
        <sz val="10"/>
      </rPr>
      <t>посещений в смену/ койки дневного стационара/ койки круглосуточного пребывания</t>
    </r>
  </si>
  <si>
    <t>Капитальный ремонт фасада и кровли, крыльца с устройством пандуса, электрических сетей и силового оборудования, внутренние общестроительные работы, сантехнические работы (холодное водоснабжение и водоотведение) Начикинской амбулатории, расположенной по адресу: Камчатский край, Елизовский район, п. Сокоч, ул. Юбилейная, д. 3</t>
  </si>
  <si>
    <t>поликлиника детская</t>
  </si>
  <si>
    <t>684000 Камчаткий край, Елизовский район, г. Елизово ул. Школьная,3</t>
  </si>
  <si>
    <t>25</t>
  </si>
  <si>
    <t>Выборочный капитальный ремонт: инженерные системы: водо-, тепло-, электроснабжение, канализация, общестроительные, малярные работы, г. Елизово ул. Школьная,3</t>
  </si>
  <si>
    <t>684035 Камчатский край, Елизовский район, с. Паратунка ул. Нагорная,34</t>
  </si>
  <si>
    <t>25/5</t>
  </si>
  <si>
    <t>Выборочный капитальный ремонт: инженерные сети водоснабжения, теплоснабжения, канализации, общестроительные работы, малярные работы, ремонт крыльца с устройством пандуса для маломобильных групп населения во врачебной амбулатории, расположенной по адресу: 684035 Камчатский край, Елизовский район, с. Паратунка, ул. Нагорная, 34</t>
  </si>
  <si>
    <t>684016 Камчатский край, Елизовский район, п. Нагорный ул. Совхозная,20</t>
  </si>
  <si>
    <t>Выборочный капитальный ремонт инженерной системы: водо-, тепло-, электроснабжение, канализация, штукатурные, малярные работы во врачебной амбулатории по адресу: Елизовский район, п. Нагорный ул. Совхозная,20</t>
  </si>
  <si>
    <t>Государственное бюджетное учреждение здравоохранения Камчатского края "Усть-Большерецкая районная больница"</t>
  </si>
  <si>
    <t>фельдшерско-акушерский пункт</t>
  </si>
  <si>
    <t>684121 Камчаткий край, Усть-Большерецкий район, с. Кавалерское, ул. Строительная, 8</t>
  </si>
  <si>
    <t>15</t>
  </si>
  <si>
    <t>Капитальный ремонт помещений фельдшерско-акушерного пункта  в с. Кавалерское</t>
  </si>
  <si>
    <t>поликлиника</t>
  </si>
  <si>
    <t>684200 Камчатский край Соболевский район, с.Соболево ул.Родыгина, 12</t>
  </si>
  <si>
    <t>55</t>
  </si>
  <si>
    <t>Выборочный капитальный ремонт в поликлиническом отделении. Общестроительные, отделочные и штукатурные работы: замена дверных блоков в ГБУЗ КК "Соболевская районная больница". Капитальный ремонт холла здания поликлиники, расположенного по адресу: Камчатский край, Соболевский район, с. Соболево, ул. Родыгина, д. 12</t>
  </si>
  <si>
    <t>684104 Камчатский край, Усть-Большерецкий район, с.Апача, ул.Школьная 1</t>
  </si>
  <si>
    <t>16</t>
  </si>
  <si>
    <t>Капитальный ремонт кровли</t>
  </si>
  <si>
    <t>Государственное бюджетное учреждение здравоохранения Камчатского края "Мильковская районная больница"</t>
  </si>
  <si>
    <t>684300 Камчатский край, Мильковский район, с.Мильково, ул.Советская, 26</t>
  </si>
  <si>
    <t>275</t>
  </si>
  <si>
    <t xml:space="preserve">Капитальный ремонт системы электроснабжения здания поликлиники ГБУЗ КК "Мильковская районная больница". Капитальный ремонт помещений (общестроительные, малярные, облицовочные и другие работы) здания поликлиники ГБУЗ КК "Мильковская районная больница по адресу: Камчатский край, с. Мильково, ул. Советская, д. 26". </t>
  </si>
  <si>
    <t>Государственное бюджетное учреждение здравоохранения "Корякская окружная больница"</t>
  </si>
  <si>
    <r>
      <t xml:space="preserve">688000 Камчатский край, Тигильский район, пгт.Палана,ул.Обухова, </t>
    </r>
    <r>
      <t xml:space="preserve">
</t>
    </r>
    <r>
      <t>д.12 Е</t>
    </r>
  </si>
  <si>
    <t>150</t>
  </si>
  <si>
    <t>Капитальный ремонт крыши поликлиники ГБУЗ «Корякская окружная больница», расположенной по адресу: РФ, Корякский округ, Тигильский район, п.г.т. Палана, ул. Обухова, 12</t>
  </si>
  <si>
    <t>районная больница</t>
  </si>
  <si>
    <t>688000 Камчатский край, Тигильский район, пгт.Палана ул.Обухова,д.12</t>
  </si>
  <si>
    <t>17/32</t>
  </si>
  <si>
    <r>
      <rPr>
        <rFont val="Times New Roman"/>
        <sz val="10"/>
      </rPr>
      <t>койки дневного стационара/ койки круглосуточного пребывания</t>
    </r>
  </si>
  <si>
    <t>Выборочный капитальный ремонт: Фасады зданий, ремонт системы отопления: здания стационара (688000 Камчатский край, Тигильский район, пгт.Палана, ул.Обухова,д.12)</t>
  </si>
  <si>
    <t>688600 Камчатский край, Тигильский район, с. Тигиль, ул. Лесная д.3</t>
  </si>
  <si>
    <t>55/12/43</t>
  </si>
  <si>
    <r>
      <t xml:space="preserve">Капитальный ремонт помещений аптечного склада под размещение инфекционного отделения </t>
    </r>
    <r>
      <t xml:space="preserve">
</t>
    </r>
    <r>
      <t>(1 этаж) ГБУЗ КК Тигильская районная больница» по адресу: Камчатский край, Тигильский район, с. Тигиль, ул. Лесная, 3</t>
    </r>
    <r>
      <t xml:space="preserve">
</t>
    </r>
  </si>
  <si>
    <t>Государственное бюджетное учреждение здравоохранения Камчатского края "Вилючинская городская больница"</t>
  </si>
  <si>
    <t>городская больница</t>
  </si>
  <si>
    <t>684090 Камчатский край, г. Вилючинск, ул. Победы, 1"А"</t>
  </si>
  <si>
    <t>500/29/69</t>
  </si>
  <si>
    <t>Капитальный ремонт кровли ГБУЗ КК "Вилючинская городская больница, расположенная по адресу: 684090, Камчатский край, г. Вилючинск, ул. Победы, 1а; Капитальный ремонт электроосвещения, электрооборудования, структурированных компьютерных сетей; системы отопления, водоснабжения, водоотведенияи ремонт помещений; системы вентиляции; общестроительные работы (штукатурные, малярные, облицовочные, замена дверей) в здании главного корпуса (стационар, поликлиника), расположенного по адресу: г. Вилючинск, ул. Победы, д. 1а</t>
  </si>
  <si>
    <t xml:space="preserve">городская больница </t>
  </si>
  <si>
    <t>684090 Камчатский край, г. Вилючинск, ул. Спортивная, 12</t>
  </si>
  <si>
    <t>5</t>
  </si>
  <si>
    <r>
      <rPr>
        <rFont val="Times New Roman"/>
        <sz val="10"/>
      </rPr>
      <t>койки круглосуточного пребывания</t>
    </r>
  </si>
  <si>
    <t>Капитальный ремонт кровли, отделки и утепления фасада; электроосвещения, электрооборудования, структурированных компьютерных сетей; системы отопления, водоснабжения, водоотведения и ремонт помещений; общестроительные работы (штукатурные, малярные, облицовочные, замена дверей) в здании родильного отделения по адресу г. Вилючинск, ул. Спортивная, 12</t>
  </si>
  <si>
    <t>688824 Камчатский край, Олюторский район, с.Средние Пахачи, пер.Речной, 47</t>
  </si>
  <si>
    <t>Выборочный капитальный ремонт ФАП с. Средние Пахачи: ремонт канализации, замена полов, внутренние общестроительные, отделочные работы, штукатурные, малярные и другие</t>
  </si>
  <si>
    <t>688700,  Камчатский край, Карагинский район, п.Оссора, ул. Лукашевского, 49</t>
  </si>
  <si>
    <t>3</t>
  </si>
  <si>
    <r>
      <t>Выборочный капитальный ремонт: монтаж системы автоматической пожарной сигнализации стационар круглосуточный по адресу: Камчатский край, Карагинский район, п. Оссора, ул. Лукашевского, д. 49.</t>
    </r>
    <r>
      <t xml:space="preserve">
</t>
    </r>
    <r>
      <t xml:space="preserve">
</t>
    </r>
  </si>
  <si>
    <t>отделение общей врачебной практики (семейной медицины)</t>
  </si>
  <si>
    <t>688710,  Камчатский край, Карагинский район, с.Тымлат, ул. Набережная, 18</t>
  </si>
  <si>
    <t>50</t>
  </si>
  <si>
    <r>
      <t>Капитальный ремонт здания ОВОП с. Тымлат, расположенного по адресу: Камчатский край, Карагинский район, с. Тымлат, ул. Набережная 18</t>
    </r>
    <r>
      <t xml:space="preserve">
</t>
    </r>
  </si>
  <si>
    <t>Государственное бюджетное учреждение здравоохранения Камчатского края  "Быстринская районная больница"</t>
  </si>
  <si>
    <t>684355,  Камчатский край, Быстринский район, с. Анавгай, ул. Ленинская, 41</t>
  </si>
  <si>
    <t>Кровля, фасад, общестроительные, отделочные работы. Замена инженерных сетей и инженерного оборудования</t>
  </si>
  <si>
    <t>Государственное бюджетное учреждение здравоохранения Камчатского края  "Никольская районная больница"</t>
  </si>
  <si>
    <t>684500, Камчатский край, Алеутский район, с. Никольское, ул. 50 лет Октября, 15А, 15Б</t>
  </si>
  <si>
    <t>20/2/12</t>
  </si>
  <si>
    <t>Капитальный ремонт внутреннего инженерного обеспечения, внутренних помещений и крыши, фасада, окон, отмостки фундамента-набетонки, пандуса для маломобильных групп населения здания ГБУЗ КК «Никольская районная больница»</t>
  </si>
  <si>
    <t>Государственное бюджетное учреждение здравоохранения Камчатского края  "Тигильская районная больница"</t>
  </si>
  <si>
    <t>688621, Камчатский край, Тигильский район, с. Ковран, ул. 50 лет Октября д.22</t>
  </si>
  <si>
    <t>20</t>
  </si>
  <si>
    <t xml:space="preserve">Капитальный ремонт ФАП с. Ковран: ремонт кровли, бетонной отмостки, наружных стен, крыльца с устройством пандуса, электрических сетей, канализации (септик), устройство сетей водоснабжения, внутренние общестроительные работы (полы, потолки, стены, замена окон и дверей), сантехнические работы, устройство ограждения территории  по адресу: Камчатский край, Тигильский район, с. Ковран, ул. 50 лет Октября, д. 22 </t>
  </si>
  <si>
    <t>688612, Камчатский край, Тигильский район, с. Седанка, ул.Советская д.9</t>
  </si>
  <si>
    <t>Капитальный ремонт ОВОП с. Седанка: ремонт кровли, бетонной отмостки, наружных стен, крыльца с устройством пандуса, электрических сетей, сетей водоснабжения, канализации (септик), внутренние общестроительные работы (полы, потолки, стены, замена окон и дверей), сантехнические работы, устройство ограждения территории по адресу: Камчатский край, Тигильский район, с. Седанка, ул. Советская, д. 11.</t>
  </si>
  <si>
    <r>
      <t>Количество населения, прикрепленного к медицинской организации</t>
    </r>
    <r>
      <t xml:space="preserve">
</t>
    </r>
    <r>
      <t>**Включение объектов в перечень медицинских организаций, строительство, реконструкция и капитальный ремонт финансируется в рамках региональной программы, должно осуществляться с учетом численности населения, прикрепленного к медицинским организациям для медицинского обслуживания</t>
    </r>
    <r>
      <t xml:space="preserve">
</t>
    </r>
    <r>
      <t>***40 – 80% - капитальный ремонт</t>
    </r>
  </si>
  <si>
    <r>
      <t>Приобретение и монтаж быстровозводимых модульных конструкций врачебных амбулаторий, центров (отделений) общей врачебной практики (семейной</t>
    </r>
    <r>
      <t xml:space="preserve">
</t>
    </r>
    <r>
      <t xml:space="preserve">медицины), фельдшерско-акушерских пунктов, фельдшерских здравпунктов, подведомственных органам исполнительной власти субъекта Российской Федерации и (или) муниципальных </t>
    </r>
    <r>
      <t xml:space="preserve">
</t>
    </r>
    <r>
      <t>медицинских организаций, расположенных на территории субъекта Российской Федерации, оказывающих первичную медико-санитарную помощь взрослым и детям, их обособленных структурных подразделений, центральных районных и районных больниц</t>
    </r>
  </si>
  <si>
    <r>
      <t>Планируемое мероприятие (приобретение и монтаж</t>
    </r>
    <r>
      <rPr>
        <color theme="1" tint="0"/>
        <sz val="11"/>
        <scheme val="minor"/>
      </rPr>
      <t xml:space="preserve"> </t>
    </r>
    <r>
      <rPr>
        <rFont val="Times New Roman"/>
        <color theme="1" tint="0"/>
        <sz val="10"/>
      </rPr>
      <t>модульных конструкций взамен существующего или новое приобретение и монтаж модульных конструкций)</t>
    </r>
  </si>
  <si>
    <t>Износ (%) (заполняется в случаях приобретения модульных конструкций взамен существующего)**</t>
  </si>
  <si>
    <t>Площадь планируемого объекта (кв.м.)</t>
  </si>
  <si>
    <t>Не софинансируемые расходы за счет средств федерального бюджета расходы субъекта Российской Федерации в части мероприятий по приобретению быстровозводимых модульных конструкций, в том числе по годам:</t>
  </si>
  <si>
    <t>Врачебная амбулатория. Камчатский край, Елизовский муниципальный район, с. Николаевка</t>
  </si>
  <si>
    <t>684000 Камчатский край, Елизовский район, с. Николаевка</t>
  </si>
  <si>
    <r>
      <t xml:space="preserve">приобретение и монтаж </t>
    </r>
    <r>
      <t xml:space="preserve">
</t>
    </r>
    <r>
      <t xml:space="preserve">быстровозводимых </t>
    </r>
    <r>
      <t xml:space="preserve">
</t>
    </r>
    <r>
      <t>модульных конструкций</t>
    </r>
  </si>
  <si>
    <t>35/3</t>
  </si>
  <si>
    <r>
      <rPr>
        <rFont val="Times New Roman"/>
        <sz val="12"/>
      </rPr>
      <t>Фельдшерский здравпункт. Камчатский край, Елизовский муниципальный район, п. Двуречье</t>
    </r>
  </si>
  <si>
    <t>684000 Камчаткий край, Елизовский район, п. Двуречье</t>
  </si>
  <si>
    <r>
      <rPr>
        <rFont val="Times New Roman"/>
        <sz val="12"/>
      </rPr>
      <t>Врачебная амбулатория. Камчатский край, Усть-Большерецкий муниципальный район, п. Октябрьский</t>
    </r>
    <r>
      <t xml:space="preserve">
</t>
    </r>
    <r>
      <t xml:space="preserve"> </t>
    </r>
  </si>
  <si>
    <t>684102 Камчатский край, Усть-Большерецкий район, пос.Октябрьский</t>
  </si>
  <si>
    <r>
      <t>** 81 и более % - указываются данные об износе объектов, взамен которого планируется приобретение и монтаж быстровозводимых модульных конструкций для медицинской организации первичного звена здравоохранения, при этом при указании износа меньше 80 % наименование объекта следует дополнить словами «(приспособленное помещение) или (арендованное помещение)».</t>
    </r>
    <r>
      <t xml:space="preserve">
</t>
    </r>
    <r>
      <t>*** Включение объектов в перечень медицинских организаций, реализация которых финансируется в рамках региональной программы модернизации, должно осуществляться с учетом численности населения, прикрепленного к медицинским организациям для медицинского обслуживания, с учетом прогнозной численности населения для вновь создаваемых объектов, а также с учетом обслуживаемого населения для тех видов медицинских организаций, у которых отсутствует прикрепленное население.</t>
    </r>
  </si>
  <si>
    <t>Таблица № 4</t>
  </si>
  <si>
    <r>
      <t xml:space="preserve">Приобретение объектов недвижимого имущества, с даты ввода в эксплуатацию которых прошло не более 5 лет, и некапитальных строений, с даты завершения строительства которых прошло не более 5 лет, а также земельных участков, на которых они находятся, для размещения медицинских организаций, подведомственных органам исполнительной власти субъекта Российской Федерации и (или) муниципальных </t>
    </r>
    <r>
      <t xml:space="preserve">
</t>
    </r>
    <r>
      <t>медицинских организаций, расположенных на территории субъекта Российской Федерации, оказывающих первичную медико-санитарную помощь взрослым и детям, их обособленных структурных подразделений, центральных районных и районных больниц</t>
    </r>
  </si>
  <si>
    <t>Планируемое мероприятие (приобретение объекта недвижимого имущества или некапитального строения взамен существующего или приобретение объекта недвижимого имущества или некапитального строения)</t>
  </si>
  <si>
    <t>Износ (%) (заполняется в случаях приобретения объекта недвижимости взамен существующего)**</t>
  </si>
  <si>
    <t>Не софинансируемые расходы за счет средств федерального бюджета расходы субъекта Российской Федерации в части мероприятий по приобретению недвижимого имущества, в том числе по годам:</t>
  </si>
  <si>
    <t>Запланированный год завершения мероприятия по объекту</t>
  </si>
  <si>
    <r>
      <rPr>
        <rFont val="Times New Roman"/>
        <sz val="10"/>
      </rPr>
      <t>Государственное бюджетное учреждение здравоохранения Камчатского края "Елизовская районная больница"</t>
    </r>
  </si>
  <si>
    <r>
      <rPr>
        <rFont val="Times New Roman"/>
        <sz val="10"/>
      </rPr>
      <t>Врачебная амбулатория. Камчатский край, Елизовский муниципальный район, п. Пионерский</t>
    </r>
  </si>
  <si>
    <r>
      <rPr>
        <rFont val="Times New Roman"/>
        <sz val="10"/>
      </rPr>
      <t>6840000 Камчаткий край, Елизовский район, п. Пионерский</t>
    </r>
  </si>
  <si>
    <r>
      <rPr>
        <rFont val="Times New Roman"/>
        <sz val="10"/>
      </rPr>
      <t xml:space="preserve">приобретение объектов </t>
    </r>
    <r>
      <t xml:space="preserve">
</t>
    </r>
    <r>
      <rPr>
        <rFont val="Times New Roman"/>
        <sz val="10"/>
      </rPr>
      <t xml:space="preserve">недвижимого имущества, </t>
    </r>
    <r>
      <t xml:space="preserve">
</t>
    </r>
    <r>
      <rPr>
        <rFont val="Times New Roman"/>
        <sz val="10"/>
      </rPr>
      <t>некапитальных строений</t>
    </r>
  </si>
  <si>
    <r>
      <rPr>
        <rFont val="Times New Roman"/>
        <sz val="10"/>
      </rPr>
      <t>нет</t>
    </r>
  </si>
  <si>
    <r>
      <rPr>
        <rFont val="Times New Roman"/>
        <sz val="10"/>
      </rPr>
      <t>40/6</t>
    </r>
  </si>
  <si>
    <r>
      <rPr>
        <rFont val="Times New Roman"/>
        <sz val="10"/>
      </rPr>
      <t>посещений в смену,   койки дневного стационара</t>
    </r>
  </si>
  <si>
    <r>
      <rPr>
        <rFont val="Times New Roman"/>
        <sz val="10"/>
      </rPr>
      <t>Фельдшерско-акушерский пункт. Камчатский край, Елизовский муниципальный район, п. Термальный</t>
    </r>
  </si>
  <si>
    <r>
      <rPr>
        <rFont val="Times New Roman"/>
        <sz val="10"/>
      </rPr>
      <t>684035 Камчатский край, Елизовский район, п. Термальный</t>
    </r>
  </si>
  <si>
    <r>
      <rPr>
        <rFont val="Times New Roman"/>
        <sz val="10"/>
      </rPr>
      <t>посещений в смену</t>
    </r>
  </si>
  <si>
    <r>
      <rPr>
        <rFont val="Times New Roman"/>
        <color theme="1" tint="0"/>
        <sz val="10"/>
      </rPr>
      <t>ИТОГО</t>
    </r>
  </si>
  <si>
    <r>
      <t>*81 и более % - указываются данные об износе объектов, взамен которого планируется приобретение объекта недвижимости для медицинской организации первичного звена здравоохранения, при этом при указании износа меньше 80 % наименование объекта следует дополнить словами «(приспособленное помещение) или (арендованное помещение)».</t>
    </r>
    <r>
      <t xml:space="preserve">
</t>
    </r>
    <r>
      <t>** Включение объектов в перечень медицинских организаций, реализация которых финансируется в рамках региональной программы модернизации, должно осуществляться с учетом численности населения, прикрепленного к медицинским организациям для медицинского обслуживания, с учетом прогнозной численности населения для вновь создаваемых объектов, а также с учетом обслуживаемого населения для тех видов медицинских организаций, у которых отсутствует прикрепленное население.</t>
    </r>
  </si>
</sst>
</file>

<file path=xl/styles.xml><?xml version="1.0" encoding="utf-8"?>
<styleShee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4="http://schemas.microsoft.com/office/spreadsheetml/2009/9/main" xmlns:xdr="http://schemas.openxmlformats.org/drawingml/2006/spreadsheetDrawing" xmlns:xm="http://schemas.microsoft.com/office/excel/2006/main" mc:Ignorable="co co-ooxml w14 x14 w15">
  <numFmts>
    <numFmt co:extendedFormatCode="General" formatCode="General" numFmtId="1000"/>
    <numFmt co:extendedFormatCode="0" formatCode="0" numFmtId="1001"/>
    <numFmt co:extendedFormatCode="#,##0.00" formatCode="#,##0.00" numFmtId="1002"/>
    <numFmt co:extendedFormatCode="@" formatCode="@" numFmtId="1003"/>
    <numFmt co:extendedFormatCode="#,##0.0;(#,##0.0)" formatCode="#,##0.0;(#,##0.0)" numFmtId="1004"/>
    <numFmt co:extendedFormatCode="#,##0.00_);(#,##0.00)" formatCode="#,##0.00_);(#,##0.00)" numFmtId="1005"/>
    <numFmt co:extendedFormatCode="#,##0_);(#,##0)" formatCode="#,##0_);(#,##0)" numFmtId="1006"/>
    <numFmt co:extendedFormatCode="#,##0.0" formatCode="#,##0.0" numFmtId="1007"/>
    <numFmt co:extendedFormatCode="#,##0.0;-#,##0.0" formatCode="#,##0.0;-#,##0.0" numFmtId="1008"/>
    <numFmt co:extendedFormatCode="0.00" formatCode="0.00" numFmtId="1009"/>
    <numFmt co:extendedFormatCode="0.00;-0.00" formatCode="0.00;-0.00" numFmtId="1010"/>
  </numFmts>
  <fonts count="23">
    <font>
      <name val="Calibri"/>
      <color theme="1" tint="0"/>
      <sz val="11"/>
    </font>
    <font>
      <color theme="1" tint="0"/>
      <sz val="11"/>
      <scheme val="minor"/>
    </font>
    <font>
      <name val="Calibri"/>
      <color rgb="000000" tint="0"/>
      <sz val="11"/>
    </font>
    <font>
      <name val="Calibri"/>
      <sz val="11"/>
    </font>
    <font>
      <name val="Times New Roman"/>
      <color theme="1" tint="0"/>
      <sz val="12"/>
    </font>
    <font>
      <name val="Times New Roman"/>
      <color rgb="000000" tint="0"/>
      <sz val="12"/>
    </font>
    <font>
      <name val="Times New Roman"/>
      <color theme="1" tint="0"/>
      <sz val="10"/>
    </font>
    <font>
      <name val="Times New Roman"/>
      <color rgb="000000" tint="0"/>
      <sz val="10"/>
    </font>
    <font>
      <name val="Times New Roman"/>
      <sz val="12"/>
    </font>
    <font>
      <name val="Times New Roman"/>
      <sz val="11"/>
    </font>
    <font>
      <name val="Times New Roman"/>
      <color rgb="000000" tint="0"/>
      <sz val="11"/>
    </font>
    <font>
      <name val="Calibri"/>
      <color theme="1" tint="0"/>
      <sz val="12"/>
    </font>
    <font>
      <color theme="1" tint="0"/>
      <sz val="12"/>
      <scheme val="minor"/>
    </font>
    <font>
      <name val="Times New Roman"/>
      <b val="true"/>
      <color rgb="000000" tint="0"/>
      <sz val="12"/>
    </font>
    <font>
      <name val="Times New Roman"/>
      <b val="true"/>
      <color rgb="FF0000" tint="0"/>
      <sz val="12"/>
    </font>
    <font>
      <name val="Times New Roman"/>
      <i val="true"/>
      <color theme="1" tint="0"/>
      <sz val="12"/>
    </font>
    <font>
      <color rgb="FF0066" tint="0"/>
      <sz val="11"/>
      <scheme val="minor"/>
    </font>
    <font>
      <name val="Calibri"/>
      <color rgb="FF0066" tint="0"/>
      <sz val="11"/>
    </font>
    <font>
      <sz val="11"/>
      <scheme val="minor"/>
    </font>
    <font>
      <name val="Times New Roman"/>
      <sz val="10"/>
    </font>
    <font>
      <name val="Times New Roman"/>
      <color rgb="FF0066" tint="0"/>
      <sz val="10"/>
    </font>
    <font>
      <color theme="1" tint="0"/>
      <sz val="10"/>
      <scheme val="minor"/>
    </font>
    <font>
      <name val="Calibri"/>
      <sz val="10"/>
    </font>
  </fonts>
  <fills count="7">
    <fill>
      <patternFill patternType="none"/>
    </fill>
    <fill>
      <patternFill patternType="gray125"/>
    </fill>
    <fill>
      <patternFill patternType="solid">
        <fgColor rgb="FFFFFF" tint="0"/>
      </patternFill>
    </fill>
    <fill>
      <patternFill patternType="solid">
        <fgColor theme="0" tint="-0.14996795556505"/>
      </patternFill>
    </fill>
    <fill>
      <patternFill patternType="solid">
        <fgColor rgb="D9D9D9" tint="0"/>
      </patternFill>
    </fill>
    <fill>
      <patternFill patternType="solid">
        <fgColor theme="0" tint="-0.149876400036622"/>
      </patternFill>
    </fill>
    <fill>
      <patternFill patternType="solid">
        <fgColor theme="0" tint="0"/>
      </patternFill>
    </fill>
  </fills>
  <borders count="13">
    <border>
      <left style="none"/>
      <right style="none"/>
      <top style="none"/>
      <bottom style="none"/>
      <diagonal style="none"/>
    </border>
    <border>
      <left style="thin">
        <color rgb="000000" tint="0"/>
      </left>
      <right style="thin">
        <color rgb="000000" tint="0"/>
      </right>
      <top style="thin">
        <color rgb="000000" tint="0"/>
      </top>
      <bottom style="thin">
        <color rgb="000000" tint="0"/>
      </bottom>
    </border>
    <border>
      <top style="thin">
        <color rgb="000000" tint="0"/>
      </top>
      <bottom style="thin">
        <color rgb="000000" tint="0"/>
      </bottom>
    </border>
    <border>
      <right style="thin">
        <color rgb="000000" tint="0"/>
      </right>
      <top style="thin">
        <color rgb="000000" tint="0"/>
      </top>
      <bottom style="thin">
        <color rgb="000000" tint="0"/>
      </bottom>
    </border>
    <border>
      <left style="thin">
        <color rgb="000000" tint="0"/>
      </left>
      <right style="thin">
        <color rgb="000000" tint="0"/>
      </right>
      <bottom style="thin">
        <color rgb="000000" tint="0"/>
      </bottom>
    </border>
    <border>
      <left style="thin">
        <color rgb="000000" tint="0"/>
      </left>
      <right style="none"/>
      <top style="thin">
        <color rgb="000000" tint="0"/>
      </top>
      <bottom style="thin">
        <color rgb="000000" tint="0"/>
      </bottom>
    </border>
    <border diagonalUp="true">
      <left style="thin">
        <color rgb="000000" tint="0"/>
      </left>
      <right style="thin">
        <color rgb="000000" tint="0"/>
      </right>
      <top style="thin">
        <color rgb="000000" tint="0"/>
      </top>
      <bottom style="thin">
        <color rgb="000000" tint="0"/>
      </bottom>
      <diagonal style="thin">
        <color rgb="000000" tint="0"/>
      </diagonal>
    </border>
    <border>
      <top style="thin">
        <color rgb="000000" tint="0"/>
      </top>
    </border>
    <border>
      <right style="thin">
        <color rgb="000000" tint="0"/>
      </right>
      <top style="thin">
        <color rgb="000000" tint="0"/>
      </top>
    </border>
    <border>
      <left style="thin">
        <color rgb="000000" tint="0"/>
      </left>
      <right style="thin">
        <color rgb="000000" tint="0"/>
      </right>
    </border>
    <border>
      <left style="thin">
        <color rgb="000000" tint="0"/>
      </left>
      <bottom style="thin">
        <color rgb="000000" tint="0"/>
      </bottom>
    </border>
    <border>
      <bottom style="thin">
        <color rgb="000000" tint="0"/>
      </bottom>
    </border>
    <border>
      <right style="thin">
        <color rgb="000000" tint="0"/>
      </right>
      <bottom style="thin">
        <color rgb="000000" tint="0"/>
      </bottom>
    </border>
  </borders>
  <cellStyleXfs count="1">
    <xf applyFont="true" applyNumberFormat="true" borderId="0" fillId="0" fontId="1" numFmtId="1000" quotePrefix="false"/>
  </cellStyleXfs>
  <cellXfs count="113">
    <xf applyFont="true" applyNumberFormat="true" borderId="0" fillId="0" fontId="1" numFmtId="1000" quotePrefix="false"/>
    <xf applyFill="true" applyFont="true" applyNumberFormat="true" borderId="0" fillId="2" fontId="2" numFmtId="1000" quotePrefix="false"/>
    <xf applyFill="true" applyFont="true" applyNumberFormat="true" borderId="0" fillId="2" fontId="3" numFmtId="1000" quotePrefix="false"/>
    <xf applyFill="true" applyFont="true" applyNumberFormat="true" borderId="0" fillId="2" fontId="0" numFmtId="1000" quotePrefix="false"/>
    <xf applyAlignment="true" applyFont="true" applyNumberFormat="true" borderId="0" fillId="0" fontId="4" numFmtId="1000" quotePrefix="false">
      <alignment horizontal="right" vertical="center" wrapText="true"/>
    </xf>
    <xf applyAlignment="true" applyFont="true" applyNumberFormat="true" borderId="0" fillId="0" fontId="4" numFmtId="1000" quotePrefix="false">
      <alignment vertical="center" wrapText="true"/>
    </xf>
    <xf applyAlignment="true" applyFill="true" applyFont="true" applyNumberFormat="true" borderId="0" fillId="2" fontId="5" numFmtId="1000" quotePrefix="false">
      <alignment horizontal="left" vertical="center" wrapText="true"/>
    </xf>
    <xf applyAlignment="true" applyFill="true" applyFont="true" applyNumberFormat="true" borderId="0" fillId="2" fontId="4" numFmtId="1000" quotePrefix="false">
      <alignment horizontal="left" vertical="center" wrapText="true"/>
    </xf>
    <xf applyAlignment="true" applyFill="true" applyFont="true" applyNumberFormat="true" borderId="0" fillId="2" fontId="4" numFmtId="1000" quotePrefix="false">
      <alignment vertical="center" wrapText="true"/>
    </xf>
    <xf applyAlignment="true" applyFont="true" applyNumberFormat="true" borderId="0" fillId="0" fontId="4" numFmtId="1000" quotePrefix="false">
      <alignment horizontal="left" vertical="center" wrapText="true"/>
    </xf>
    <xf applyAlignment="true" applyFont="true" applyNumberFormat="true" borderId="0" fillId="0" fontId="4" numFmtId="1000" quotePrefix="false">
      <alignment horizontal="center" vertical="center" wrapText="true"/>
    </xf>
    <xf applyAlignment="true" applyBorder="true" applyFont="true" applyNumberFormat="true" borderId="1" fillId="0" fontId="6" numFmtId="1000" quotePrefix="false">
      <alignment horizontal="center" vertical="center" wrapText="true"/>
    </xf>
    <xf applyAlignment="true" applyBorder="true" applyFont="true" applyNumberFormat="true" borderId="2" fillId="0" fontId="6" numFmtId="1000" quotePrefix="false">
      <alignment horizontal="center" vertical="center" wrapText="true"/>
    </xf>
    <xf applyAlignment="true" applyBorder="true" applyFont="true" applyNumberFormat="true" borderId="3" fillId="0" fontId="6" numFmtId="1000" quotePrefix="false">
      <alignment horizontal="center" vertical="center" wrapText="true"/>
    </xf>
    <xf applyAlignment="true" applyBorder="true" applyFill="true" applyFont="true" applyNumberFormat="true" borderId="1" fillId="2" fontId="6" numFmtId="1000" quotePrefix="false">
      <alignment horizontal="center" vertical="center" wrapText="true"/>
    </xf>
    <xf applyAlignment="true" applyBorder="true" applyFont="true" applyNumberFormat="true" borderId="4" fillId="0" fontId="6" numFmtId="1000" quotePrefix="false">
      <alignment horizontal="center" vertical="center" wrapText="true"/>
    </xf>
    <xf applyAlignment="true" applyBorder="true" applyFill="true" applyFont="true" applyNumberFormat="true" borderId="1" fillId="2" fontId="7" numFmtId="1000" quotePrefix="false">
      <alignment horizontal="center" vertical="center" wrapText="true"/>
    </xf>
    <xf applyAlignment="true" applyBorder="true" applyFill="true" applyFont="true" applyNumberFormat="true" borderId="4" fillId="2" fontId="6" numFmtId="1000" quotePrefix="false">
      <alignment horizontal="center" vertical="center" wrapText="true"/>
    </xf>
    <xf applyAlignment="true" applyBorder="true" applyFill="true" applyFont="true" applyNumberFormat="true" borderId="1" fillId="3" fontId="6" numFmtId="1000" quotePrefix="false">
      <alignment horizontal="center" vertical="center" wrapText="true"/>
    </xf>
    <xf applyAlignment="true" applyBorder="true" applyFill="true" applyFont="true" applyNumberFormat="true" borderId="1" fillId="2" fontId="8" numFmtId="1000" quotePrefix="false">
      <alignment horizontal="center" vertical="center" wrapText="true"/>
    </xf>
    <xf applyAlignment="true" applyBorder="true" applyFill="true" applyFont="true" applyNumberFormat="true" borderId="1" fillId="2" fontId="8" numFmtId="1000" quotePrefix="false">
      <alignment vertical="center" wrapText="true"/>
    </xf>
    <xf applyAlignment="true" applyBorder="true" applyFill="true" applyFont="true" applyNumberFormat="true" borderId="1" fillId="2" fontId="9" numFmtId="1000" quotePrefix="false">
      <alignment horizontal="left" vertical="center" wrapText="true"/>
    </xf>
    <xf applyAlignment="true" applyBorder="true" applyFill="true" applyFont="true" applyNumberFormat="true" borderId="1" fillId="2" fontId="8" numFmtId="1001" quotePrefix="false">
      <alignment horizontal="center" vertical="center" wrapText="true"/>
    </xf>
    <xf applyAlignment="true" applyBorder="true" applyFill="true" applyFont="true" applyNumberFormat="true" borderId="1" fillId="2" fontId="8" numFmtId="1002" quotePrefix="false">
      <alignment horizontal="center" vertical="center" wrapText="true"/>
    </xf>
    <xf applyAlignment="true" applyBorder="true" applyFill="true" applyFont="true" applyNumberFormat="true" borderId="5" fillId="2" fontId="8" numFmtId="1003" quotePrefix="false">
      <alignment horizontal="center" vertical="center" wrapText="true"/>
    </xf>
    <xf applyAlignment="true" applyBorder="true" applyFill="true" applyFont="true" applyNumberFormat="true" borderId="1" fillId="2" fontId="8" numFmtId="1004" quotePrefix="false">
      <alignment horizontal="center" vertical="center" wrapText="true"/>
    </xf>
    <xf applyAlignment="true" applyBorder="true" applyFill="true" applyFont="true" applyNumberFormat="true" borderId="1" fillId="2" fontId="5" numFmtId="1004" quotePrefix="false">
      <alignment horizontal="center" vertical="center" wrapText="true"/>
    </xf>
    <xf applyAlignment="true" applyBorder="true" applyFont="true" applyNumberFormat="true" borderId="1" fillId="0" fontId="4" numFmtId="1004" quotePrefix="false">
      <alignment horizontal="center" vertical="center" wrapText="true"/>
    </xf>
    <xf applyAlignment="true" applyBorder="true" applyFill="true" applyFont="true" applyNumberFormat="true" borderId="1" fillId="2" fontId="4" numFmtId="1004" quotePrefix="false">
      <alignment horizontal="center" vertical="center" wrapText="true"/>
    </xf>
    <xf applyAlignment="true" applyBorder="true" applyFont="true" applyNumberFormat="true" borderId="1" fillId="0" fontId="6" numFmtId="1005" quotePrefix="false">
      <alignment horizontal="center" vertical="center" wrapText="true"/>
    </xf>
    <xf applyBorder="true" applyFont="true" applyNumberFormat="true" borderId="1" fillId="0" fontId="1" numFmtId="1000" quotePrefix="false"/>
    <xf applyFont="true" borderId="0" fillId="0" fontId="3" quotePrefix="false"/>
    <xf applyAlignment="true" applyBorder="true" applyFill="true" applyFont="true" applyNumberFormat="true" borderId="1" fillId="2" fontId="8" numFmtId="1003" quotePrefix="false">
      <alignment horizontal="center" vertical="center" wrapText="true"/>
    </xf>
    <xf applyAlignment="true" applyBorder="true" applyFill="true" applyFont="true" applyNumberFormat="true" borderId="1" fillId="2" fontId="9" numFmtId="1004" quotePrefix="false">
      <alignment horizontal="center" vertical="center" wrapText="true"/>
    </xf>
    <xf applyAlignment="true" applyBorder="true" applyFill="true" applyFont="true" applyNumberFormat="true" borderId="5" fillId="2" fontId="8" numFmtId="1002" quotePrefix="false">
      <alignment horizontal="center" vertical="center" wrapText="true"/>
    </xf>
    <xf applyAlignment="true" applyBorder="true" applyFill="true" applyFont="true" applyNumberFormat="true" borderId="1" fillId="4" fontId="8" numFmtId="1004" quotePrefix="false">
      <alignment horizontal="center" vertical="center" wrapText="true"/>
    </xf>
    <xf applyFont="true" applyNumberFormat="true" borderId="0" fillId="0" fontId="3" numFmtId="1004" quotePrefix="false"/>
    <xf applyAlignment="true" applyBorder="true" applyFont="true" applyNumberFormat="true" borderId="1" fillId="0" fontId="4" numFmtId="1004" quotePrefix="false">
      <alignment horizontal="justify" vertical="center" wrapText="true"/>
    </xf>
    <xf applyAlignment="true" applyBorder="true" applyFill="true" applyFont="true" applyNumberFormat="true" borderId="5" fillId="2" fontId="8" numFmtId="1006" quotePrefix="false">
      <alignment horizontal="center" vertical="center" wrapText="true"/>
    </xf>
    <xf applyAlignment="true" applyBorder="true" applyFill="true" applyFont="true" applyNumberFormat="true" borderId="1" fillId="2" fontId="8" numFmtId="1005" quotePrefix="false">
      <alignment horizontal="center" vertical="center" wrapText="true"/>
    </xf>
    <xf applyAlignment="true" applyBorder="true" applyFill="true" applyFont="true" applyNumberFormat="true" borderId="1" fillId="2" fontId="10" numFmtId="1004" quotePrefix="false">
      <alignment horizontal="center" vertical="center" wrapText="true"/>
    </xf>
    <xf applyBorder="true" applyFont="true" applyNumberFormat="true" borderId="1" fillId="0" fontId="11" numFmtId="1004" quotePrefix="false"/>
    <xf applyFont="true" applyNumberFormat="true" borderId="0" fillId="0" fontId="12" numFmtId="1004" quotePrefix="false"/>
    <xf applyAlignment="true" applyBorder="true" applyFont="true" applyNumberFormat="true" borderId="1" fillId="0" fontId="6" numFmtId="1004" quotePrefix="false">
      <alignment horizontal="center" vertical="center" wrapText="true"/>
    </xf>
    <xf applyAlignment="true" applyBorder="true" applyFont="true" applyNumberFormat="true" borderId="6" fillId="0" fontId="6" numFmtId="1000" quotePrefix="false">
      <alignment horizontal="justify" vertical="center" wrapText="true"/>
    </xf>
    <xf applyAlignment="true" applyBorder="true" applyFont="true" applyNumberFormat="true" borderId="1" fillId="0" fontId="6" numFmtId="1000" quotePrefix="false">
      <alignment horizontal="justify" vertical="center" wrapText="true"/>
    </xf>
    <xf applyAlignment="true" applyBorder="true" applyFont="true" applyNumberFormat="true" borderId="1" fillId="0" fontId="6" numFmtId="1002" quotePrefix="false">
      <alignment horizontal="center" vertical="center" wrapText="true"/>
    </xf>
    <xf applyAlignment="true" applyBorder="true" applyFill="true" applyFont="true" applyNumberFormat="true" borderId="1" fillId="2" fontId="13" numFmtId="1004" quotePrefix="false">
      <alignment horizontal="center" vertical="center" wrapText="true"/>
    </xf>
    <xf applyAlignment="true" applyBorder="true" applyFill="true" applyFont="true" applyNumberFormat="true" borderId="1" fillId="2" fontId="13" numFmtId="1005" quotePrefix="false">
      <alignment horizontal="center" vertical="center" wrapText="true"/>
    </xf>
    <xf applyAlignment="true" applyBorder="true" applyFill="true" applyFont="true" applyNumberFormat="true" borderId="1" fillId="2" fontId="14" numFmtId="1005" quotePrefix="false">
      <alignment horizontal="center" vertical="center" wrapText="true"/>
    </xf>
    <xf applyAlignment="true" applyFont="true" applyNumberFormat="true" borderId="0" fillId="0" fontId="15" numFmtId="1000" quotePrefix="false">
      <alignment horizontal="left" vertical="center"/>
    </xf>
    <xf applyAlignment="true" applyFont="true" applyNumberFormat="true" borderId="0" fillId="0" fontId="6" numFmtId="1004" quotePrefix="false">
      <alignment horizontal="center" vertical="center" wrapText="true"/>
    </xf>
    <xf applyAlignment="true" applyFill="true" applyFont="true" applyNumberFormat="true" borderId="0" fillId="2" fontId="15" numFmtId="1000" quotePrefix="false">
      <alignment horizontal="left" vertical="center"/>
    </xf>
    <xf applyAlignment="true" applyFont="true" applyNumberFormat="true" borderId="0" fillId="0" fontId="15" numFmtId="1000" quotePrefix="false">
      <alignment horizontal="left" vertical="center" wrapText="true"/>
    </xf>
    <xf applyAlignment="true" applyFill="true" applyFont="true" applyNumberFormat="true" borderId="0" fillId="2" fontId="15" numFmtId="1000" quotePrefix="false">
      <alignment horizontal="left" vertical="center" wrapText="true"/>
    </xf>
    <xf applyFont="true" applyNumberFormat="true" borderId="0" fillId="0" fontId="16" numFmtId="1000" quotePrefix="false"/>
    <xf applyFill="true" applyFont="true" applyNumberFormat="true" borderId="0" fillId="2" fontId="17" numFmtId="1000" quotePrefix="false"/>
    <xf applyFont="true" applyNumberFormat="true" borderId="0" fillId="0" fontId="18" numFmtId="1000" quotePrefix="false"/>
    <xf applyAlignment="true" applyBorder="true" applyFont="true" applyNumberFormat="true" borderId="1" fillId="0" fontId="19" numFmtId="1000" quotePrefix="false">
      <alignment horizontal="center" vertical="center" wrapText="true"/>
    </xf>
    <xf applyAlignment="true" applyBorder="true" applyFont="true" applyNumberFormat="true" borderId="4" fillId="0" fontId="19" numFmtId="1000" quotePrefix="false">
      <alignment horizontal="center" vertical="center" wrapText="true"/>
    </xf>
    <xf applyAlignment="true" applyBorder="true" applyFill="true" applyFont="true" applyNumberFormat="true" borderId="1" fillId="3" fontId="19" numFmtId="1000" quotePrefix="false">
      <alignment horizontal="center" vertical="center" wrapText="true"/>
    </xf>
    <xf applyAlignment="true" applyBorder="true" applyFont="true" applyNumberFormat="true" borderId="1" fillId="0" fontId="6" numFmtId="1003" quotePrefix="false">
      <alignment horizontal="center" vertical="center" wrapText="true"/>
    </xf>
    <xf applyAlignment="true" applyBorder="true" applyFont="true" applyNumberFormat="true" borderId="1" fillId="0" fontId="6" numFmtId="1007" quotePrefix="false">
      <alignment horizontal="center" vertical="center"/>
    </xf>
    <xf applyAlignment="true" applyBorder="true" applyFont="true" applyNumberFormat="true" borderId="1" fillId="0" fontId="20" numFmtId="1007" quotePrefix="false">
      <alignment horizontal="center" vertical="center"/>
    </xf>
    <xf applyAlignment="true" applyBorder="true" applyFont="true" applyNumberFormat="true" borderId="1" fillId="0" fontId="1" numFmtId="1000" quotePrefix="false">
      <alignment horizontal="center" vertical="center"/>
    </xf>
    <xf applyFill="true" applyFont="true" borderId="0" fillId="2" fontId="0" quotePrefix="false"/>
    <xf applyAlignment="true" applyBorder="true" applyFill="true" applyFont="true" applyNumberFormat="true" borderId="1" fillId="2" fontId="6" numFmtId="1000" quotePrefix="false">
      <alignment horizontal="justify" vertical="center" wrapText="true"/>
    </xf>
    <xf applyAlignment="true" applyBorder="true" applyFill="true" applyFont="true" applyNumberFormat="true" borderId="1" fillId="2" fontId="6" numFmtId="1003" quotePrefix="false">
      <alignment horizontal="center" vertical="center" wrapText="true"/>
    </xf>
    <xf applyAlignment="true" applyBorder="true" applyFill="true" applyFont="true" applyNumberFormat="true" borderId="1" fillId="2" fontId="19" numFmtId="1000" quotePrefix="false">
      <alignment horizontal="center" vertical="center" wrapText="true"/>
    </xf>
    <xf applyAlignment="true" applyBorder="true" applyFill="true" applyFont="true" applyNumberFormat="true" borderId="1" fillId="2" fontId="6" numFmtId="1007" quotePrefix="false">
      <alignment horizontal="center" vertical="center"/>
    </xf>
    <xf applyAlignment="true" applyBorder="true" applyFill="true" applyFont="true" applyNumberFormat="true" borderId="1" fillId="2" fontId="20" numFmtId="1007" quotePrefix="false">
      <alignment horizontal="center" vertical="center"/>
    </xf>
    <xf applyBorder="true" applyFill="true" applyFont="true" applyNumberFormat="true" borderId="1" fillId="2" fontId="1" numFmtId="1000" quotePrefix="false"/>
    <xf applyAlignment="true" applyBorder="true" applyFill="true" applyFont="true" applyNumberFormat="true" borderId="1" fillId="2" fontId="1" numFmtId="1000" quotePrefix="false">
      <alignment horizontal="center" vertical="center"/>
    </xf>
    <xf applyAlignment="true" applyBorder="true" applyFill="true" applyFont="true" applyNumberFormat="true" borderId="1" fillId="2" fontId="19" numFmtId="1002" quotePrefix="false">
      <alignment horizontal="center" vertical="center" wrapText="true"/>
    </xf>
    <xf applyFill="true" applyFont="true" applyNumberFormat="true" borderId="0" fillId="2" fontId="1" numFmtId="1000" quotePrefix="false"/>
    <xf applyAlignment="true" applyBorder="true" applyFill="true" applyFont="true" applyNumberFormat="true" borderId="1" fillId="2" fontId="19" numFmtId="1007" quotePrefix="false">
      <alignment horizontal="center" vertical="center"/>
    </xf>
    <xf applyAlignment="true" applyBorder="true" applyFill="true" applyFont="true" applyNumberFormat="true" borderId="1" fillId="2" fontId="7" numFmtId="1007" quotePrefix="false">
      <alignment horizontal="center" vertical="center"/>
    </xf>
    <xf applyAlignment="true" applyBorder="true" applyFont="true" applyNumberFormat="true" borderId="1" fillId="0" fontId="6" numFmtId="1008" quotePrefix="false">
      <alignment horizontal="justify" vertical="center" wrapText="true"/>
    </xf>
    <xf applyAlignment="true" applyBorder="true" applyFont="true" applyNumberFormat="true" borderId="1" fillId="0" fontId="6" numFmtId="1007" quotePrefix="false">
      <alignment horizontal="justify" vertical="center" wrapText="true"/>
    </xf>
    <xf applyAlignment="true" applyFont="true" applyNumberFormat="true" borderId="0" fillId="0" fontId="15" numFmtId="1000" quotePrefix="false">
      <alignment horizontal="left" vertical="top" wrapText="true"/>
    </xf>
    <xf applyAlignment="true" applyBorder="true" applyFill="true" applyFont="true" applyNumberFormat="true" borderId="1" fillId="5" fontId="6" numFmtId="1000" quotePrefix="false">
      <alignment horizontal="center" vertical="center" wrapText="true"/>
    </xf>
    <xf applyAlignment="true" applyBorder="true" applyFill="true" applyFont="true" applyNumberFormat="true" borderId="1" fillId="2" fontId="19" numFmtId="1000" quotePrefix="false">
      <alignment vertical="center" wrapText="true"/>
    </xf>
    <xf applyAlignment="true" applyBorder="true" applyFill="true" applyFont="true" applyNumberFormat="true" borderId="1" fillId="2" fontId="8" numFmtId="1000" quotePrefix="false">
      <alignment horizontal="general" textRotation="0" vertical="center" wrapText="true"/>
    </xf>
    <xf applyAlignment="true" applyBorder="true" applyFill="true" applyFont="true" applyNumberFormat="true" borderId="1" fillId="2" fontId="19" numFmtId="1001" quotePrefix="false">
      <alignment horizontal="center" vertical="center" wrapText="true"/>
    </xf>
    <xf applyAlignment="true" applyBorder="true" applyFill="true" applyFont="true" applyNumberFormat="true" borderId="1" fillId="6" fontId="19" numFmtId="1002" quotePrefix="false">
      <alignment horizontal="center" vertical="center" wrapText="true"/>
    </xf>
    <xf applyAlignment="true" applyBorder="true" applyFill="true" applyFont="true" applyNumberFormat="true" borderId="1" fillId="2" fontId="19" numFmtId="1003" quotePrefix="false">
      <alignment horizontal="center" vertical="center" wrapText="true"/>
    </xf>
    <xf applyAlignment="true" applyBorder="true" applyFill="true" applyFont="true" applyNumberFormat="true" borderId="1" fillId="2" fontId="19" numFmtId="1008" quotePrefix="false">
      <alignment horizontal="center" vertical="center" wrapText="true"/>
    </xf>
    <xf applyAlignment="true" applyBorder="true" applyFont="true" applyNumberFormat="true" borderId="1" fillId="0" fontId="6" numFmtId="1008" quotePrefix="false">
      <alignment horizontal="center" vertical="center" wrapText="true"/>
    </xf>
    <xf applyAlignment="true" applyBorder="true" applyFont="true" applyNumberFormat="true" borderId="1" fillId="0" fontId="21" numFmtId="1008" quotePrefix="false">
      <alignment vertical="center"/>
    </xf>
    <xf applyBorder="true" applyFont="true" applyNumberFormat="true" borderId="1" fillId="0" fontId="21" numFmtId="1008" quotePrefix="false"/>
    <xf applyBorder="true" applyFont="true" applyNumberFormat="true" borderId="1" fillId="0" fontId="1" numFmtId="1008" quotePrefix="false"/>
    <xf applyAlignment="true" applyBorder="true" applyFill="true" applyFont="true" applyNumberFormat="true" borderId="1" fillId="2" fontId="19" numFmtId="1006" quotePrefix="false">
      <alignment horizontal="center" vertical="center" wrapText="true"/>
    </xf>
    <xf applyAlignment="true" applyBorder="true" applyFont="true" applyNumberFormat="true" borderId="1" fillId="0" fontId="6" numFmtId="1008" quotePrefix="false">
      <alignment vertical="center"/>
    </xf>
    <xf applyAlignment="true" applyBorder="true" applyFill="true" applyFont="true" applyNumberFormat="true" borderId="1" fillId="2" fontId="19" numFmtId="1009" quotePrefix="false">
      <alignment horizontal="center" vertical="center" wrapText="true"/>
    </xf>
    <xf applyAlignment="true" applyBorder="true" applyFont="true" applyNumberFormat="true" borderId="1" fillId="0" fontId="19" numFmtId="1008" quotePrefix="false">
      <alignment horizontal="center" vertical="center"/>
    </xf>
    <xf applyBorder="true" applyFont="true" applyNumberFormat="true" borderId="1" fillId="0" fontId="19" numFmtId="1008" quotePrefix="false"/>
    <xf applyAlignment="true" applyFont="true" applyNumberFormat="true" borderId="0" fillId="0" fontId="0" numFmtId="1000" quotePrefix="false">
      <alignment horizontal="center"/>
    </xf>
    <xf applyAlignment="true" applyFont="true" applyNumberFormat="true" borderId="0" fillId="0" fontId="1" numFmtId="1000" quotePrefix="false">
      <alignment horizontal="center"/>
    </xf>
    <xf applyAlignment="true" applyBorder="true" applyFont="true" applyNumberFormat="true" borderId="7" fillId="0" fontId="6" numFmtId="1000" quotePrefix="false">
      <alignment horizontal="center" vertical="center" wrapText="true"/>
    </xf>
    <xf applyAlignment="true" applyBorder="true" applyFont="true" applyNumberFormat="true" borderId="8" fillId="0" fontId="6" numFmtId="1000" quotePrefix="false">
      <alignment horizontal="center" vertical="center" wrapText="true"/>
    </xf>
    <xf applyAlignment="true" applyBorder="true" applyFont="true" applyNumberFormat="true" borderId="9" fillId="0" fontId="6" numFmtId="1000" quotePrefix="false">
      <alignment horizontal="center" vertical="center" wrapText="true"/>
    </xf>
    <xf applyAlignment="true" applyBorder="true" applyFont="true" applyNumberFormat="true" borderId="10" fillId="0" fontId="6" numFmtId="1000" quotePrefix="false">
      <alignment horizontal="center" vertical="center" wrapText="true"/>
    </xf>
    <xf applyAlignment="true" applyBorder="true" applyFont="true" applyNumberFormat="true" borderId="11" fillId="0" fontId="6" numFmtId="1000" quotePrefix="false">
      <alignment horizontal="center" vertical="center" wrapText="true"/>
    </xf>
    <xf applyAlignment="true" applyBorder="true" applyFont="true" applyNumberFormat="true" borderId="12" fillId="0" fontId="6" numFmtId="1000" quotePrefix="false">
      <alignment horizontal="center" vertical="center" wrapText="true"/>
    </xf>
    <xf applyAlignment="true" applyBorder="true" applyFont="true" applyNumberFormat="true" borderId="1" fillId="0" fontId="1" numFmtId="1000" quotePrefix="false">
      <alignment horizontal="center"/>
    </xf>
    <xf applyAlignment="true" applyFont="true" applyNumberFormat="true" borderId="0" fillId="0" fontId="22" numFmtId="1008" quotePrefix="false">
      <alignment horizontal="center"/>
    </xf>
    <xf applyAlignment="true" applyBorder="true" applyFont="true" applyNumberFormat="true" borderId="1" fillId="0" fontId="21" numFmtId="1008" quotePrefix="false">
      <alignment horizontal="center"/>
    </xf>
    <xf applyAlignment="true" applyBorder="true" applyFont="true" applyNumberFormat="true" borderId="1" fillId="0" fontId="21" numFmtId="1003" quotePrefix="false">
      <alignment horizontal="center"/>
    </xf>
    <xf applyAlignment="true" applyBorder="true" applyFill="true" applyFont="true" applyNumberFormat="true" borderId="1" fillId="2" fontId="19" numFmtId="1010" quotePrefix="false">
      <alignment horizontal="center" vertical="center" wrapText="true"/>
    </xf>
    <xf applyAlignment="true" applyFont="true" applyNumberFormat="true" borderId="0" fillId="0" fontId="0" numFmtId="1008" quotePrefix="false">
      <alignment horizontal="center"/>
    </xf>
    <xf applyAlignment="true" applyBorder="true" applyFont="true" applyNumberFormat="true" borderId="6" fillId="0" fontId="6" numFmtId="1000" quotePrefix="false">
      <alignment horizontal="center" vertical="center" wrapText="true"/>
    </xf>
    <xf applyBorder="true" applyFont="true" applyNumberFormat="true" borderId="1" fillId="0" fontId="0" numFmtId="1000" quotePrefix="false"/>
    <xf applyAlignment="true" applyFont="true" applyNumberFormat="true" borderId="0" fillId="0" fontId="15" numFmtId="1000" quotePrefix="false">
      <alignment horizontal="center" vertical="top" wrapText="true"/>
    </xf>
  </cellXfs>
  <cellStyles count="1">
    <cellStyle builtinId="0" name="Normal" xfId="0"/>
  </cellStyles>
  <dxfs count="0"/>
  <tableStyles count="0" defaultPivotStyle="PivotStyleMedium4" defaultTableStyle="TableStyleMedium9"/>
</styleSheet>
</file>

<file path=xl/_rels/workbook.xml.rels><?xml version="1.0" encoding="UTF-8" standalone="no" ?>
<Relationships xmlns="http://schemas.openxmlformats.org/package/2006/relationships">
  <Relationship Id="rId7" Target="theme/theme1.xml" Type="http://schemas.openxmlformats.org/officeDocument/2006/relationships/theme"/>
  <Relationship Id="rId6" Target="styles.xml" Type="http://schemas.openxmlformats.org/officeDocument/2006/relationships/styles"/>
  <Relationship Id="rId5" Target="sharedStrings.xml" Type="http://schemas.openxmlformats.org/officeDocument/2006/relationships/sharedStrings"/>
  <Relationship Id="rId4" Target="worksheets/sheet4.xml" Type="http://schemas.openxmlformats.org/officeDocument/2006/relationships/worksheet"/>
  <Relationship Id="rId3" Target="worksheets/sheet3.xml" Type="http://schemas.openxmlformats.org/officeDocument/2006/relationships/worksheet"/>
  <Relationship Id="rId2" Target="worksheets/sheet2.xml" Type="http://schemas.openxmlformats.org/officeDocument/2006/relationships/worksheet"/>
  <Relationship Id="rId1" Target="worksheets/sheet1.xml" Type="http://schemas.openxmlformats.org/officeDocument/2006/relationships/worksheet"/>
</Relationships>

</file>

<file path=xl/theme/theme1.xml><?xml version="1.0" encoding="utf-8"?>
<a:theme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4="http://schemas.microsoft.com/office/spreadsheetml/2009/9/main" xmlns:xdr="http://schemas.openxmlformats.org/drawingml/2006/spreadsheetDrawing" xmlns:xm="http://schemas.microsoft.com/office/exce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theme>
</file>

<file path=xl/worksheets/sheet1.xml><?xml version="1.0" encoding="utf-8"?>
<workshee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4="http://schemas.microsoft.com/office/spreadsheetml/2009/9/main" xmlns:xdr="http://schemas.openxmlformats.org/drawingml/2006/spreadsheetDrawing" xmlns:xm="http://schemas.microsoft.com/office/excel/2006/main" mc:Ignorable="co co-ooxml w14 x14 w15">
  <sheetPr>
    <outlinePr summaryBelow="true" summaryRight="true"/>
  </sheetPr>
  <dimension ref="A1:AF32"/>
  <sheetViews>
    <sheetView showZeros="true" workbookViewId="0"/>
  </sheetViews>
  <sheetFormatPr baseColWidth="8" customHeight="false" defaultColWidth="9.17968781057854" defaultRowHeight="14.5" zeroHeight="false"/>
  <cols>
    <col customWidth="true" hidden="false" max="1" min="1" outlineLevel="0" width="4.54296863303744"/>
    <col customWidth="true" hidden="false" max="2" min="2" outlineLevel="0" width="9.17968781057854"/>
    <col customWidth="true" hidden="false" max="3" min="3" outlineLevel="0" width="41.3632804841265"/>
    <col customWidth="true" hidden="false" max="4" min="4" outlineLevel="0" width="45.4531232898356"/>
    <col customWidth="true" hidden="false" max="5" min="5" outlineLevel="0" width="34.2695307854538"/>
    <col customWidth="true" max="6" min="6" outlineLevel="0" width="13.7265621524164"/>
    <col customWidth="true" max="7" min="7" outlineLevel="0" width="22.1796879797447"/>
    <col customWidth="true" hidden="true" max="8" min="8" outlineLevel="1" width="15.0898439898724"/>
    <col customWidth="true" hidden="true" max="9" min="9" outlineLevel="1" width="15.8164059731225"/>
    <col customWidth="true" hidden="true" max="10" min="10" outlineLevel="1" width="14.2695314621185"/>
    <col customWidth="true" max="11" min="11" outlineLevel="0" width="15.7265624907487"/>
    <col customWidth="true" max="12" min="12" outlineLevel="0" width="30.453125488996"/>
    <col customWidth="true" max="13" min="13" outlineLevel="0" width="18.9999998308338"/>
    <col customWidth="true" max="14" min="14" outlineLevel="0" width="15.7265624907487"/>
    <col customWidth="true" max="16" min="15" outlineLevel="0" width="14.7265629982473"/>
    <col customWidth="true" max="17" min="17" outlineLevel="0" width="15.4531249814974"/>
    <col customWidth="true" max="18" min="18" outlineLevel="0" style="1" width="17.7265628290811"/>
    <col customWidth="true" max="19" min="19" outlineLevel="0" style="2" width="17.4531253198298"/>
    <col customWidth="true" max="20" min="20" outlineLevel="0" width="14.5429689713698"/>
    <col customWidth="true" max="21" min="21" outlineLevel="0" width="17.0898443282047"/>
    <col customWidth="true" max="22" min="22" outlineLevel="0" width="15.5429684638713"/>
    <col customWidth="true" max="23" min="23" outlineLevel="0" width="17.0898443282047"/>
    <col customWidth="true" max="24" min="24" outlineLevel="0" style="3" width="16.9062503013273"/>
    <col customWidth="true" max="25" min="25" outlineLevel="0" width="14.2695314621185"/>
    <col customWidth="true" max="26" min="26" outlineLevel="0" width="15.5429684638713"/>
    <col customWidth="true" max="27" min="27" outlineLevel="0" width="16"/>
    <col customWidth="true" max="28" min="28" outlineLevel="0" width="13.08984365154"/>
    <col customWidth="true" max="29" min="29" outlineLevel="0" width="12.1796876414124"/>
    <col customWidth="true" max="30" min="30" outlineLevel="0" width="14.5429689713698"/>
    <col customWidth="true" max="31" min="31" outlineLevel="0" width="23.1796888255756"/>
  </cols>
  <sheetData>
    <row ht="15.5" outlineLevel="0" r="2">
      <c r="N2" s="4" t="n"/>
      <c r="O2" s="5" t="n"/>
      <c r="P2" s="5" t="n"/>
      <c r="Q2" s="5" t="n"/>
      <c r="R2" s="6" t="n"/>
      <c r="S2" s="7" t="n"/>
      <c r="T2" s="5" t="n"/>
      <c r="U2" s="5" t="n"/>
      <c r="V2" s="5" t="n"/>
      <c r="W2" s="5" t="n"/>
      <c r="X2" s="8" t="n"/>
      <c r="Y2" s="5" t="n"/>
      <c r="Z2" s="5" t="n"/>
      <c r="AE2" s="9" t="s">
        <v>0</v>
      </c>
    </row>
    <row customHeight="true" ht="71.25" outlineLevel="0" r="3">
      <c r="B3" s="10" t="s">
        <v>1</v>
      </c>
      <c r="C3" s="10" t="s"/>
      <c r="D3" s="10" t="s"/>
      <c r="E3" s="10" t="s"/>
      <c r="F3" s="10" t="s"/>
      <c r="G3" s="10" t="s"/>
      <c r="H3" s="10" t="s"/>
      <c r="I3" s="10" t="s"/>
      <c r="J3" s="10" t="s"/>
      <c r="K3" s="10" t="s"/>
      <c r="L3" s="10" t="s"/>
      <c r="M3" s="10" t="s"/>
      <c r="N3" s="10" t="s"/>
      <c r="O3" s="10" t="s"/>
      <c r="P3" s="10" t="s"/>
      <c r="Q3" s="10" t="s"/>
      <c r="R3" s="10" t="s"/>
      <c r="S3" s="10" t="s"/>
      <c r="T3" s="10" t="s"/>
      <c r="U3" s="10" t="s"/>
      <c r="V3" s="10" t="s"/>
      <c r="W3" s="10" t="s"/>
      <c r="X3" s="10" t="s"/>
      <c r="Y3" s="10" t="s"/>
      <c r="Z3" s="10" t="s"/>
      <c r="AA3" s="10" t="s"/>
    </row>
    <row ht="15.5" outlineLevel="0" r="4">
      <c r="B4" s="10" t="n"/>
    </row>
    <row ht="15.5" outlineLevel="0" r="5">
      <c r="B5" s="10" t="n"/>
    </row>
    <row customHeight="true" ht="100.5" outlineLevel="0" r="6">
      <c r="B6" s="11" t="s">
        <v>2</v>
      </c>
      <c r="C6" s="11" t="s">
        <v>3</v>
      </c>
      <c r="D6" s="11" t="s">
        <v>4</v>
      </c>
      <c r="E6" s="11" t="s">
        <v>5</v>
      </c>
      <c r="F6" s="11" t="s">
        <v>6</v>
      </c>
      <c r="G6" s="11" t="s">
        <v>7</v>
      </c>
      <c r="H6" s="11" t="s">
        <v>8</v>
      </c>
      <c r="I6" s="11" t="s">
        <v>9</v>
      </c>
      <c r="J6" s="11" t="s">
        <v>10</v>
      </c>
      <c r="K6" s="11" t="s">
        <v>11</v>
      </c>
      <c r="L6" s="11" t="s">
        <v>12</v>
      </c>
      <c r="M6" s="11" t="s">
        <v>13</v>
      </c>
      <c r="N6" s="11" t="s">
        <v>14</v>
      </c>
      <c r="O6" s="12" t="s"/>
      <c r="P6" s="12" t="s"/>
      <c r="Q6" s="12" t="s"/>
      <c r="R6" s="13" t="s"/>
      <c r="S6" s="14" t="s">
        <v>15</v>
      </c>
      <c r="T6" s="11" t="s">
        <v>16</v>
      </c>
      <c r="U6" s="12" t="s"/>
      <c r="V6" s="12" t="s"/>
      <c r="W6" s="12" t="s"/>
      <c r="X6" s="13" t="s"/>
      <c r="Y6" s="11" t="s">
        <v>17</v>
      </c>
      <c r="Z6" s="11" t="s">
        <v>18</v>
      </c>
      <c r="AA6" s="12" t="s"/>
      <c r="AB6" s="12" t="s"/>
      <c r="AC6" s="12" t="s"/>
      <c r="AD6" s="13" t="s"/>
      <c r="AE6" s="11" t="s">
        <v>19</v>
      </c>
    </row>
    <row customHeight="true" ht="51.75" outlineLevel="0" r="7">
      <c r="B7" s="15" t="s"/>
      <c r="C7" s="15" t="s"/>
      <c r="D7" s="15" t="s"/>
      <c r="E7" s="15" t="s"/>
      <c r="F7" s="15" t="s"/>
      <c r="G7" s="15" t="s"/>
      <c r="H7" s="15" t="s"/>
      <c r="I7" s="15" t="s"/>
      <c r="J7" s="15" t="s"/>
      <c r="K7" s="15" t="s"/>
      <c r="L7" s="15" t="s"/>
      <c r="M7" s="15" t="s"/>
      <c r="N7" s="11" t="n">
        <v>2021</v>
      </c>
      <c r="O7" s="11" t="n">
        <v>2022</v>
      </c>
      <c r="P7" s="11" t="n">
        <v>2023</v>
      </c>
      <c r="Q7" s="11" t="n">
        <v>2024</v>
      </c>
      <c r="R7" s="16" t="n">
        <v>2025</v>
      </c>
      <c r="S7" s="17" t="s"/>
      <c r="T7" s="11" t="n">
        <v>2021</v>
      </c>
      <c r="U7" s="11" t="n">
        <v>2022</v>
      </c>
      <c r="V7" s="11" t="n">
        <v>2023</v>
      </c>
      <c r="W7" s="11" t="n">
        <v>2024</v>
      </c>
      <c r="X7" s="14" t="n">
        <v>2025</v>
      </c>
      <c r="Y7" s="15" t="s"/>
      <c r="Z7" s="11" t="n">
        <v>2021</v>
      </c>
      <c r="AA7" s="11" t="n">
        <v>2022</v>
      </c>
      <c r="AB7" s="11" t="n">
        <v>2023</v>
      </c>
      <c r="AC7" s="11" t="n">
        <v>2024</v>
      </c>
      <c r="AD7" s="11" t="n">
        <v>2025</v>
      </c>
      <c r="AE7" s="15" t="s"/>
    </row>
    <row outlineLevel="0" r="8">
      <c r="B8" s="18" t="n">
        <v>1</v>
      </c>
      <c r="C8" s="18" t="n">
        <v>2</v>
      </c>
      <c r="D8" s="18" t="n">
        <v>3</v>
      </c>
      <c r="E8" s="18" t="n">
        <v>4</v>
      </c>
      <c r="F8" s="18" t="n">
        <v>5</v>
      </c>
      <c r="G8" s="18" t="n">
        <v>6</v>
      </c>
      <c r="H8" s="18" t="n">
        <v>7</v>
      </c>
      <c r="I8" s="18" t="n">
        <v>8</v>
      </c>
      <c r="J8" s="18" t="n">
        <v>9</v>
      </c>
      <c r="K8" s="18" t="n">
        <v>10</v>
      </c>
      <c r="L8" s="18" t="n">
        <v>11</v>
      </c>
      <c r="M8" s="18" t="n">
        <v>12</v>
      </c>
      <c r="N8" s="18" t="n">
        <v>13</v>
      </c>
      <c r="O8" s="18" t="n">
        <v>14</v>
      </c>
      <c r="P8" s="18" t="n">
        <v>15</v>
      </c>
      <c r="Q8" s="18" t="n">
        <v>16</v>
      </c>
      <c r="R8" s="16" t="n">
        <v>17</v>
      </c>
      <c r="S8" s="14" t="n">
        <v>18</v>
      </c>
      <c r="T8" s="18" t="n">
        <v>19</v>
      </c>
      <c r="U8" s="18" t="n">
        <v>20</v>
      </c>
      <c r="V8" s="18" t="n">
        <v>21</v>
      </c>
      <c r="W8" s="18" t="n">
        <v>22</v>
      </c>
      <c r="X8" s="14" t="n">
        <v>23</v>
      </c>
      <c r="Y8" s="18" t="n">
        <v>24</v>
      </c>
      <c r="Z8" s="18" t="n">
        <v>25</v>
      </c>
      <c r="AA8" s="18" t="n">
        <v>26</v>
      </c>
      <c r="AB8" s="18" t="n">
        <v>27</v>
      </c>
      <c r="AC8" s="18" t="n">
        <v>28</v>
      </c>
      <c r="AD8" s="18" t="n">
        <v>29</v>
      </c>
      <c r="AE8" s="18" t="n">
        <v>30</v>
      </c>
    </row>
    <row ht="46.5" outlineLevel="0" r="9">
      <c r="B9" s="19" t="n">
        <v>1</v>
      </c>
      <c r="C9" s="20" t="s">
        <v>20</v>
      </c>
      <c r="D9" s="20" t="s">
        <v>21</v>
      </c>
      <c r="E9" s="21" t="s">
        <v>22</v>
      </c>
      <c r="F9" s="19" t="n">
        <v>93</v>
      </c>
      <c r="G9" s="20" t="s">
        <v>23</v>
      </c>
      <c r="H9" s="19" t="s">
        <v>24</v>
      </c>
      <c r="I9" s="22" t="n">
        <v>2746</v>
      </c>
      <c r="J9" s="23" t="n">
        <v>2500</v>
      </c>
      <c r="K9" s="24" t="s">
        <v>25</v>
      </c>
      <c r="L9" s="23" t="s">
        <v>26</v>
      </c>
      <c r="M9" s="25" t="n">
        <f aca="false" ca="false" dt2D="false" dtr="false" t="normal">N9+O9+P9+Q9+R9</f>
        <v>360569560</v>
      </c>
      <c r="N9" s="25" t="n"/>
      <c r="O9" s="25" t="n">
        <v>43990600</v>
      </c>
      <c r="P9" s="25" t="n">
        <v>59320000</v>
      </c>
      <c r="Q9" s="25" t="n">
        <v>92881160</v>
      </c>
      <c r="R9" s="26" t="n">
        <v>164377800</v>
      </c>
      <c r="S9" s="25" t="n">
        <f aca="false" ca="false" dt2D="false" dtr="false" t="normal">T9+U9+V9+W9+X9</f>
        <v>352447280.09</v>
      </c>
      <c r="T9" s="27" t="n"/>
      <c r="U9" s="27" t="n">
        <v>42999656.76</v>
      </c>
      <c r="V9" s="27" t="n">
        <v>57983742.88</v>
      </c>
      <c r="W9" s="27" t="n">
        <v>90788895.81</v>
      </c>
      <c r="X9" s="28" t="n">
        <v>160674984.64</v>
      </c>
      <c r="Y9" s="29" t="n"/>
      <c r="Z9" s="29" t="n"/>
      <c r="AA9" s="29" t="n"/>
      <c r="AB9" s="29" t="n"/>
      <c r="AC9" s="29" t="n"/>
      <c r="AD9" s="29" t="n"/>
      <c r="AE9" s="30" t="n">
        <v>2025</v>
      </c>
    </row>
    <row customFormat="true" ht="46.5" outlineLevel="0" r="10" s="31">
      <c r="B10" s="19" t="n">
        <v>2</v>
      </c>
      <c r="C10" s="20" t="s">
        <v>27</v>
      </c>
      <c r="D10" s="20" t="s">
        <v>28</v>
      </c>
      <c r="E10" s="20" t="s">
        <v>29</v>
      </c>
      <c r="F10" s="22" t="n">
        <v>87</v>
      </c>
      <c r="G10" s="20" t="s">
        <v>23</v>
      </c>
      <c r="H10" s="19" t="s">
        <v>24</v>
      </c>
      <c r="I10" s="22" t="n">
        <v>2433</v>
      </c>
      <c r="J10" s="23" t="n">
        <v>2500</v>
      </c>
      <c r="K10" s="32" t="s">
        <v>25</v>
      </c>
      <c r="L10" s="23" t="s">
        <v>26</v>
      </c>
      <c r="M10" s="25" t="n">
        <f aca="false" ca="false" dt2D="false" dtr="false" t="normal">N10+O10+P10+Q10+R10</f>
        <v>624838587.05</v>
      </c>
      <c r="N10" s="33" t="n"/>
      <c r="O10" s="25" t="n"/>
      <c r="P10" s="25" t="n"/>
      <c r="Q10" s="25" t="n">
        <f aca="false" ca="false" dt2D="false" dtr="false" t="normal">137785000-37503498.57-800000</f>
        <v>99481501.43</v>
      </c>
      <c r="R10" s="26" t="n">
        <f aca="false" ca="false" dt2D="false" dtr="false" t="normal">577638580-46724167.68+800000-6357326.7</f>
        <v>525357085.62</v>
      </c>
      <c r="S10" s="25" t="n">
        <f aca="false" ca="false" dt2D="false" dtr="false" t="normal">T10+U10+V10+W10+X10</f>
        <v>610763317.0541854</v>
      </c>
      <c r="T10" s="27" t="n"/>
      <c r="U10" s="27" t="n"/>
      <c r="V10" s="27" t="n"/>
      <c r="W10" s="27" t="n">
        <f aca="false" ca="false" dt2D="false" dtr="false" t="normal">Q10*0.977473750361246</f>
        <v>97240556.29434976</v>
      </c>
      <c r="X10" s="27" t="n">
        <f aca="false" ca="false" dt2D="false" dtr="false" t="normal">R10*0.977473750361246</f>
        <v>513522760.7598356</v>
      </c>
      <c r="Y10" s="29" t="n"/>
      <c r="Z10" s="29" t="n"/>
      <c r="AA10" s="29" t="n"/>
      <c r="AB10" s="29" t="n"/>
      <c r="AC10" s="29" t="n"/>
      <c r="AD10" s="29" t="n"/>
      <c r="AE10" s="30" t="n">
        <v>2025</v>
      </c>
    </row>
    <row customFormat="true" ht="46.5" outlineLevel="0" r="11" s="31">
      <c r="B11" s="19" t="n">
        <v>3</v>
      </c>
      <c r="C11" s="20" t="s">
        <v>27</v>
      </c>
      <c r="D11" s="20" t="s">
        <v>30</v>
      </c>
      <c r="E11" s="20" t="s">
        <v>31</v>
      </c>
      <c r="F11" s="22" t="n">
        <v>100</v>
      </c>
      <c r="G11" s="20" t="s">
        <v>32</v>
      </c>
      <c r="H11" s="19" t="s">
        <v>33</v>
      </c>
      <c r="I11" s="22" t="n">
        <v>349</v>
      </c>
      <c r="J11" s="23" t="n">
        <v>347.4</v>
      </c>
      <c r="K11" s="34" t="s">
        <v>34</v>
      </c>
      <c r="L11" s="23" t="s">
        <v>35</v>
      </c>
      <c r="M11" s="25" t="n">
        <f aca="false" ca="false" dt2D="false" dtr="false" t="normal">N11+O11+P11+Q11+R11</f>
        <v>149797286</v>
      </c>
      <c r="N11" s="25" t="n">
        <v>67547023</v>
      </c>
      <c r="O11" s="35" t="n">
        <v>82250263</v>
      </c>
      <c r="P11" s="36" t="n"/>
      <c r="Q11" s="25" t="n"/>
      <c r="R11" s="26" t="n"/>
      <c r="S11" s="25" t="n">
        <f aca="false" ca="false" dt2D="false" dtr="false" t="normal">T11+U11+V11+W11+X11</f>
        <v>146421965.57</v>
      </c>
      <c r="T11" s="27" t="n">
        <v>66025441.9</v>
      </c>
      <c r="U11" s="37" t="n">
        <v>80396523.67</v>
      </c>
      <c r="V11" s="27" t="n"/>
      <c r="W11" s="27" t="n"/>
      <c r="X11" s="28" t="n"/>
      <c r="Y11" s="29" t="n"/>
      <c r="Z11" s="29" t="n"/>
      <c r="AA11" s="29" t="n"/>
      <c r="AB11" s="29" t="n"/>
      <c r="AC11" s="29" t="n"/>
      <c r="AD11" s="29" t="n"/>
      <c r="AE11" s="30" t="n">
        <v>2022</v>
      </c>
    </row>
    <row customFormat="true" ht="46.5" outlineLevel="0" r="12" s="31">
      <c r="B12" s="19" t="n">
        <v>4</v>
      </c>
      <c r="C12" s="20" t="s">
        <v>36</v>
      </c>
      <c r="D12" s="20" t="s">
        <v>37</v>
      </c>
      <c r="E12" s="20" t="s">
        <v>38</v>
      </c>
      <c r="F12" s="22" t="n">
        <v>84</v>
      </c>
      <c r="G12" s="20" t="s">
        <v>23</v>
      </c>
      <c r="H12" s="19" t="s">
        <v>24</v>
      </c>
      <c r="I12" s="22" t="n">
        <v>2423</v>
      </c>
      <c r="J12" s="23" t="n">
        <v>2500</v>
      </c>
      <c r="K12" s="32" t="s">
        <v>39</v>
      </c>
      <c r="L12" s="23" t="s">
        <v>26</v>
      </c>
      <c r="M12" s="25" t="n">
        <f aca="false" ca="false" dt2D="false" dtr="false" t="normal">N12+O12+P12+Q12+R12</f>
        <v>543773060</v>
      </c>
      <c r="N12" s="25" t="n"/>
      <c r="O12" s="25" t="n"/>
      <c r="P12" s="25" t="n"/>
      <c r="Q12" s="25" t="n">
        <v>100000000</v>
      </c>
      <c r="R12" s="26" t="n">
        <v>443773060</v>
      </c>
      <c r="S12" s="25" t="n">
        <f aca="false" ca="false" dt2D="false" dtr="false" t="normal">T12+U12+V12+W12+X12</f>
        <v>531523892.3036108</v>
      </c>
      <c r="T12" s="27" t="n"/>
      <c r="U12" s="27" t="n"/>
      <c r="V12" s="27" t="n"/>
      <c r="W12" s="27" t="n">
        <f aca="false" ca="false" dt2D="false" dtr="false" t="normal">Q12*0.977473750361246</f>
        <v>97747375.0361246</v>
      </c>
      <c r="X12" s="27" t="n">
        <f aca="false" ca="false" dt2D="false" dtr="false" t="normal">R12*0.977473750361246</f>
        <v>433776517.2674862</v>
      </c>
      <c r="Y12" s="29" t="n"/>
      <c r="Z12" s="29" t="n"/>
      <c r="AA12" s="29" t="n"/>
      <c r="AB12" s="29" t="n"/>
      <c r="AC12" s="29" t="n"/>
      <c r="AD12" s="29" t="n"/>
      <c r="AE12" s="30" t="n">
        <v>2025</v>
      </c>
    </row>
    <row ht="46.5" outlineLevel="0" r="13">
      <c r="B13" s="19" t="n">
        <v>5</v>
      </c>
      <c r="C13" s="20" t="s">
        <v>40</v>
      </c>
      <c r="D13" s="20" t="s">
        <v>41</v>
      </c>
      <c r="E13" s="20" t="s">
        <v>42</v>
      </c>
      <c r="F13" s="19" t="n">
        <v>100</v>
      </c>
      <c r="G13" s="20" t="s">
        <v>23</v>
      </c>
      <c r="H13" s="19" t="s">
        <v>33</v>
      </c>
      <c r="I13" s="22" t="n">
        <v>448</v>
      </c>
      <c r="J13" s="23" t="n">
        <v>182.4</v>
      </c>
      <c r="K13" s="38" t="n">
        <v>20</v>
      </c>
      <c r="L13" s="39" t="s">
        <v>43</v>
      </c>
      <c r="M13" s="25" t="n">
        <f aca="false" ca="false" dt2D="false" dtr="false" t="normal">N13+O13+P13+Q13+R13</f>
        <v>66527642</v>
      </c>
      <c r="N13" s="25" t="n">
        <v>31677782</v>
      </c>
      <c r="O13" s="35" t="n">
        <v>34849860</v>
      </c>
      <c r="P13" s="25" t="n"/>
      <c r="Q13" s="25" t="n"/>
      <c r="R13" s="26" t="n"/>
      <c r="S13" s="25" t="n">
        <f aca="false" ca="false" dt2D="false" dtr="false" t="normal">T13+U13+V13+W13+X13</f>
        <v>65028976.230000004</v>
      </c>
      <c r="T13" s="27" t="n">
        <v>30964200.37</v>
      </c>
      <c r="U13" s="27" t="n">
        <v>34064775.86</v>
      </c>
      <c r="V13" s="27" t="n"/>
      <c r="W13" s="27" t="n"/>
      <c r="X13" s="28" t="n"/>
      <c r="Y13" s="29" t="n"/>
      <c r="Z13" s="29" t="n"/>
      <c r="AA13" s="29" t="n"/>
      <c r="AB13" s="29" t="n"/>
      <c r="AC13" s="29" t="n"/>
      <c r="AD13" s="29" t="n"/>
      <c r="AE13" s="30" t="n">
        <v>2025</v>
      </c>
    </row>
    <row ht="46.5" outlineLevel="0" r="14">
      <c r="B14" s="19" t="n">
        <v>6</v>
      </c>
      <c r="C14" s="20" t="s">
        <v>40</v>
      </c>
      <c r="D14" s="20" t="s">
        <v>44</v>
      </c>
      <c r="E14" s="20" t="s">
        <v>45</v>
      </c>
      <c r="F14" s="19" t="n">
        <v>100</v>
      </c>
      <c r="G14" s="20" t="s">
        <v>23</v>
      </c>
      <c r="H14" s="19" t="s">
        <v>33</v>
      </c>
      <c r="I14" s="22" t="n">
        <v>223</v>
      </c>
      <c r="J14" s="23" t="n">
        <v>182.4</v>
      </c>
      <c r="K14" s="38" t="n">
        <v>20</v>
      </c>
      <c r="L14" s="39" t="s">
        <v>43</v>
      </c>
      <c r="M14" s="25" t="n">
        <f aca="false" ca="false" dt2D="false" dtr="false" t="normal">N14+O14+P14+Q14+R14</f>
        <v>72072988.35</v>
      </c>
      <c r="N14" s="25" t="n">
        <v>34034634.35</v>
      </c>
      <c r="O14" s="25" t="n">
        <v>38038354</v>
      </c>
      <c r="P14" s="25" t="n"/>
      <c r="Q14" s="25" t="n"/>
      <c r="R14" s="26" t="n"/>
      <c r="S14" s="25" t="n">
        <f aca="false" ca="false" dt2D="false" dtr="false" t="normal">T14+U14+V14+W14+X14</f>
        <v>70449454.22</v>
      </c>
      <c r="T14" s="27" t="n">
        <v>33267961.68</v>
      </c>
      <c r="U14" s="27" t="n">
        <v>37181492.54</v>
      </c>
      <c r="V14" s="27" t="n"/>
      <c r="W14" s="27" t="n"/>
      <c r="X14" s="28" t="n"/>
      <c r="Y14" s="29" t="n"/>
      <c r="Z14" s="29" t="n"/>
      <c r="AA14" s="29" t="n"/>
      <c r="AB14" s="29" t="n"/>
      <c r="AC14" s="29" t="n"/>
      <c r="AD14" s="29" t="n"/>
      <c r="AE14" s="30" t="n">
        <v>2022</v>
      </c>
    </row>
    <row ht="46.5" outlineLevel="0" r="15">
      <c r="B15" s="19" t="n">
        <v>7</v>
      </c>
      <c r="C15" s="20" t="s">
        <v>40</v>
      </c>
      <c r="D15" s="20" t="s">
        <v>46</v>
      </c>
      <c r="E15" s="20" t="s">
        <v>47</v>
      </c>
      <c r="F15" s="19" t="n">
        <v>87</v>
      </c>
      <c r="G15" s="20" t="s">
        <v>23</v>
      </c>
      <c r="H15" s="19" t="s">
        <v>33</v>
      </c>
      <c r="I15" s="22" t="n">
        <v>339</v>
      </c>
      <c r="J15" s="23" t="n">
        <v>347.4</v>
      </c>
      <c r="K15" s="23" t="s">
        <v>34</v>
      </c>
      <c r="L15" s="23" t="s">
        <v>35</v>
      </c>
      <c r="M15" s="25" t="n">
        <f aca="false" ca="false" dt2D="false" dtr="false" t="normal">N15+O15+P15+Q15+R15</f>
        <v>140912320</v>
      </c>
      <c r="N15" s="25" t="n"/>
      <c r="O15" s="25" t="n"/>
      <c r="P15" s="25" t="n"/>
      <c r="Q15" s="25" t="n">
        <v>140912320</v>
      </c>
      <c r="R15" s="40" t="n"/>
      <c r="S15" s="25" t="n">
        <f aca="false" ca="false" dt2D="false" dtr="false" t="normal">T15+U15+V15+W15+X15</f>
        <v>137738093.902504</v>
      </c>
      <c r="T15" s="27" t="n"/>
      <c r="U15" s="27" t="n"/>
      <c r="V15" s="27" t="n"/>
      <c r="W15" s="27" t="n">
        <f aca="false" ca="false" dt2D="false" dtr="false" t="normal">Q15*0.977473750361246</f>
        <v>137738093.902504</v>
      </c>
      <c r="X15" s="27" t="n"/>
      <c r="Y15" s="29" t="n"/>
      <c r="Z15" s="29" t="n"/>
      <c r="AA15" s="29" t="n"/>
      <c r="AB15" s="29" t="n"/>
      <c r="AC15" s="29" t="n"/>
      <c r="AD15" s="29" t="n"/>
      <c r="AE15" s="30" t="n">
        <v>2024</v>
      </c>
    </row>
    <row ht="46.5" outlineLevel="0" r="16">
      <c r="B16" s="19" t="n">
        <v>8</v>
      </c>
      <c r="C16" s="20" t="s">
        <v>48</v>
      </c>
      <c r="D16" s="20" t="s">
        <v>49</v>
      </c>
      <c r="E16" s="20" t="s">
        <v>50</v>
      </c>
      <c r="F16" s="19" t="n">
        <v>96</v>
      </c>
      <c r="G16" s="20" t="s">
        <v>23</v>
      </c>
      <c r="H16" s="19" t="s">
        <v>24</v>
      </c>
      <c r="I16" s="22" t="n">
        <v>3547</v>
      </c>
      <c r="J16" s="23" t="n">
        <v>3100</v>
      </c>
      <c r="K16" s="32" t="s">
        <v>51</v>
      </c>
      <c r="L16" s="23" t="s">
        <v>26</v>
      </c>
      <c r="M16" s="25" t="n">
        <f aca="false" ca="false" dt2D="false" dtr="false" t="normal">N16+O16+P16+Q16+R16</f>
        <v>653729894.7</v>
      </c>
      <c r="N16" s="33" t="n"/>
      <c r="O16" s="25" t="n">
        <v>378242077.35</v>
      </c>
      <c r="P16" s="25" t="n">
        <v>275487817.35</v>
      </c>
      <c r="Q16" s="25" t="n"/>
      <c r="R16" s="26" t="n"/>
      <c r="S16" s="25" t="n">
        <f aca="false" ca="false" dt2D="false" dtr="false" t="normal">T16+U16+V16+W16+X16</f>
        <v>639003811.89</v>
      </c>
      <c r="T16" s="27" t="n"/>
      <c r="U16" s="27" t="n">
        <v>369721701.89</v>
      </c>
      <c r="V16" s="27" t="n">
        <v>269282110</v>
      </c>
      <c r="W16" s="27" t="n"/>
      <c r="X16" s="28" t="n"/>
      <c r="Y16" s="29" t="n"/>
      <c r="Z16" s="29" t="n"/>
      <c r="AA16" s="29" t="n"/>
      <c r="AB16" s="29" t="n"/>
      <c r="AC16" s="29" t="n"/>
      <c r="AD16" s="29" t="n"/>
      <c r="AE16" s="30" t="n">
        <v>2023</v>
      </c>
    </row>
    <row ht="46.5" outlineLevel="0" r="17">
      <c r="B17" s="19" t="n">
        <v>9</v>
      </c>
      <c r="C17" s="20" t="s">
        <v>48</v>
      </c>
      <c r="D17" s="20" t="s">
        <v>52</v>
      </c>
      <c r="E17" s="20" t="s">
        <v>53</v>
      </c>
      <c r="F17" s="19" t="n">
        <v>81</v>
      </c>
      <c r="G17" s="20" t="s">
        <v>23</v>
      </c>
      <c r="H17" s="19" t="s">
        <v>33</v>
      </c>
      <c r="I17" s="22" t="n">
        <v>282</v>
      </c>
      <c r="J17" s="23" t="n">
        <v>182.4</v>
      </c>
      <c r="K17" s="38" t="n">
        <v>20</v>
      </c>
      <c r="L17" s="39" t="s">
        <v>43</v>
      </c>
      <c r="M17" s="25" t="n">
        <f aca="false" ca="false" dt2D="false" dtr="false" t="normal">N17+O17+P17+Q17+R17</f>
        <v>50575070</v>
      </c>
      <c r="N17" s="25" t="n"/>
      <c r="O17" s="25" t="n"/>
      <c r="P17" s="25" t="n"/>
      <c r="Q17" s="25" t="n"/>
      <c r="R17" s="26" t="n">
        <v>50575070</v>
      </c>
      <c r="S17" s="25" t="n">
        <f aca="false" ca="false" dt2D="false" dtr="false" t="normal">T17+U17+V17+W17+X17</f>
        <v>49435803.347682536</v>
      </c>
      <c r="T17" s="27" t="n"/>
      <c r="U17" s="27" t="n"/>
      <c r="V17" s="27" t="n"/>
      <c r="W17" s="27" t="n"/>
      <c r="X17" s="27" t="n">
        <f aca="false" ca="false" dt2D="false" dtr="false" t="normal">R17*0.977473750361246</f>
        <v>49435803.347682536</v>
      </c>
      <c r="Y17" s="29" t="n"/>
      <c r="Z17" s="29" t="n"/>
      <c r="AA17" s="29" t="n"/>
      <c r="AB17" s="29" t="n"/>
      <c r="AC17" s="29" t="n"/>
      <c r="AD17" s="29" t="n"/>
      <c r="AE17" s="30" t="n">
        <v>2023</v>
      </c>
    </row>
    <row ht="46.5" outlineLevel="0" r="18">
      <c r="B18" s="19" t="n">
        <v>10</v>
      </c>
      <c r="C18" s="20" t="s">
        <v>54</v>
      </c>
      <c r="D18" s="20" t="s">
        <v>55</v>
      </c>
      <c r="E18" s="20" t="s">
        <v>56</v>
      </c>
      <c r="F18" s="19" t="n">
        <v>100</v>
      </c>
      <c r="G18" s="20" t="s">
        <v>23</v>
      </c>
      <c r="H18" s="19" t="s">
        <v>33</v>
      </c>
      <c r="I18" s="22" t="n">
        <v>282</v>
      </c>
      <c r="J18" s="23" t="n">
        <v>182.4</v>
      </c>
      <c r="K18" s="38" t="n">
        <v>20</v>
      </c>
      <c r="L18" s="39" t="s">
        <v>43</v>
      </c>
      <c r="M18" s="25" t="n">
        <f aca="false" ca="false" dt2D="false" dtr="false" t="normal">N18+O18+P18+Q18+R18</f>
        <v>166157740</v>
      </c>
      <c r="N18" s="25" t="n">
        <v>45800000</v>
      </c>
      <c r="O18" s="35" t="n">
        <v>120357740</v>
      </c>
      <c r="P18" s="25" t="n"/>
      <c r="Q18" s="25" t="n"/>
      <c r="R18" s="26" t="n"/>
      <c r="S18" s="25" t="n">
        <f aca="false" ca="false" dt2D="false" dtr="false" t="normal">T18+U18+V18+W18+X18</f>
        <v>162414854.22</v>
      </c>
      <c r="T18" s="27" t="n">
        <v>44768297.77</v>
      </c>
      <c r="U18" s="27" t="n">
        <v>117646556.45</v>
      </c>
      <c r="V18" s="27" t="n"/>
      <c r="W18" s="27" t="n"/>
      <c r="X18" s="28" t="n"/>
      <c r="Y18" s="29" t="n"/>
      <c r="Z18" s="29" t="n"/>
      <c r="AA18" s="29" t="n"/>
      <c r="AB18" s="29" t="n"/>
      <c r="AC18" s="29" t="n"/>
      <c r="AD18" s="29" t="n"/>
      <c r="AE18" s="30" t="n">
        <v>2022</v>
      </c>
    </row>
    <row ht="46.5" outlineLevel="0" r="19">
      <c r="B19" s="19" t="n">
        <v>11</v>
      </c>
      <c r="C19" s="20" t="s">
        <v>54</v>
      </c>
      <c r="D19" s="20" t="s">
        <v>57</v>
      </c>
      <c r="E19" s="20" t="s">
        <v>58</v>
      </c>
      <c r="F19" s="19" t="n">
        <v>100</v>
      </c>
      <c r="G19" s="20" t="s">
        <v>23</v>
      </c>
      <c r="H19" s="19" t="s">
        <v>33</v>
      </c>
      <c r="I19" s="22" t="n">
        <v>225</v>
      </c>
      <c r="J19" s="23" t="n">
        <v>182.4</v>
      </c>
      <c r="K19" s="38" t="n">
        <v>20</v>
      </c>
      <c r="L19" s="39" t="s">
        <v>43</v>
      </c>
      <c r="M19" s="25" t="n">
        <f aca="false" ca="false" dt2D="false" dtr="false" t="normal">N19+O19+P19+Q19+R19</f>
        <v>171787460</v>
      </c>
      <c r="N19" s="25" t="n">
        <v>45800000</v>
      </c>
      <c r="O19" s="35" t="n">
        <v>125987460</v>
      </c>
      <c r="P19" s="25" t="n"/>
      <c r="Q19" s="25" t="n"/>
      <c r="R19" s="26" t="n"/>
      <c r="S19" s="25" t="n">
        <f aca="false" ca="false" dt2D="false" dtr="false" t="normal">T19+U19+V19+W19+X19</f>
        <v>167917754.22</v>
      </c>
      <c r="T19" s="27" t="n">
        <v>44768297.77</v>
      </c>
      <c r="U19" s="27" t="n">
        <v>123149456.45</v>
      </c>
      <c r="V19" s="27" t="n"/>
      <c r="W19" s="27" t="n"/>
      <c r="X19" s="28" t="n"/>
      <c r="Y19" s="29" t="n"/>
      <c r="Z19" s="29" t="n"/>
      <c r="AA19" s="29" t="n"/>
      <c r="AB19" s="29" t="n"/>
      <c r="AC19" s="29" t="n"/>
      <c r="AD19" s="29" t="n"/>
      <c r="AE19" s="30" t="n">
        <v>2022</v>
      </c>
    </row>
    <row ht="62" outlineLevel="0" r="20">
      <c r="B20" s="19" t="n">
        <v>12</v>
      </c>
      <c r="C20" s="20" t="s">
        <v>54</v>
      </c>
      <c r="D20" s="20" t="s">
        <v>59</v>
      </c>
      <c r="E20" s="20" t="s">
        <v>60</v>
      </c>
      <c r="F20" s="19" t="n">
        <v>88</v>
      </c>
      <c r="G20" s="20" t="s">
        <v>23</v>
      </c>
      <c r="H20" s="19" t="s">
        <v>33</v>
      </c>
      <c r="I20" s="22" t="n">
        <v>727</v>
      </c>
      <c r="J20" s="23" t="n">
        <v>347.4</v>
      </c>
      <c r="K20" s="23" t="s">
        <v>34</v>
      </c>
      <c r="L20" s="23" t="s">
        <v>35</v>
      </c>
      <c r="M20" s="25" t="n">
        <f aca="false" ca="false" dt2D="false" dtr="false" t="normal">N20+O20+P20+Q20+R20</f>
        <v>94082700</v>
      </c>
      <c r="N20" s="25" t="n"/>
      <c r="O20" s="25" t="n"/>
      <c r="P20" s="25" t="n">
        <v>55705000</v>
      </c>
      <c r="Q20" s="25" t="n">
        <v>38377700</v>
      </c>
      <c r="R20" s="26" t="n"/>
      <c r="S20" s="25" t="n">
        <f aca="false" ca="false" dt2D="false" dtr="false" t="normal">T20+U20+V20+W20+X20</f>
        <v>91963369.60923879</v>
      </c>
      <c r="T20" s="27" t="n"/>
      <c r="U20" s="41" t="n"/>
      <c r="V20" s="27" t="n">
        <v>54450175.26</v>
      </c>
      <c r="W20" s="27" t="n">
        <f aca="false" ca="false" dt2D="false" dtr="false" t="normal">Q20*0.977473750361246</f>
        <v>37513194.34923879</v>
      </c>
      <c r="X20" s="27" t="n"/>
      <c r="Y20" s="29" t="n"/>
      <c r="Z20" s="29" t="n"/>
      <c r="AA20" s="29" t="n"/>
      <c r="AB20" s="29" t="n"/>
      <c r="AC20" s="29" t="n"/>
      <c r="AD20" s="29" t="n"/>
      <c r="AE20" s="30" t="n">
        <v>2024</v>
      </c>
    </row>
    <row ht="46.5" outlineLevel="0" r="21">
      <c r="B21" s="19" t="n">
        <v>13</v>
      </c>
      <c r="C21" s="20" t="s">
        <v>61</v>
      </c>
      <c r="D21" s="20" t="s">
        <v>62</v>
      </c>
      <c r="E21" s="20" t="s">
        <v>63</v>
      </c>
      <c r="F21" s="19" t="n">
        <v>87</v>
      </c>
      <c r="G21" s="20" t="s">
        <v>23</v>
      </c>
      <c r="H21" s="19" t="s">
        <v>33</v>
      </c>
      <c r="I21" s="22" t="n">
        <v>116</v>
      </c>
      <c r="J21" s="23" t="n">
        <v>182.4</v>
      </c>
      <c r="K21" s="38" t="n">
        <v>20</v>
      </c>
      <c r="L21" s="39" t="s">
        <v>43</v>
      </c>
      <c r="M21" s="25" t="n">
        <f aca="false" ca="false" dt2D="false" dtr="false" t="normal">N21+O21+P21+Q21+R21</f>
        <v>51718249.95</v>
      </c>
      <c r="N21" s="25" t="n"/>
      <c r="O21" s="33" t="n"/>
      <c r="P21" s="25" t="n"/>
      <c r="Q21" s="25" t="n">
        <v>17381350</v>
      </c>
      <c r="R21" s="26" t="n">
        <f aca="false" ca="false" dt2D="false" dtr="false" t="normal">27979573.25+6357326.7</f>
        <v>34336899.95</v>
      </c>
      <c r="S21" s="25" t="n">
        <f aca="false" ca="false" dt2D="false" dtr="false" t="normal">T21+U21+V21+W21+X21</f>
        <v>50553231.740746826</v>
      </c>
      <c r="T21" s="42" t="n"/>
      <c r="U21" s="41" t="n"/>
      <c r="V21" s="41" t="n"/>
      <c r="W21" s="27" t="n">
        <f aca="false" ca="false" dt2D="false" dtr="false" t="normal">Q21*0.977473750361246</f>
        <v>16989813.370841444</v>
      </c>
      <c r="X21" s="27" t="n">
        <f aca="false" ca="false" dt2D="false" dtr="false" t="normal">R21*0.977473750361246</f>
        <v>33563418.36990538</v>
      </c>
      <c r="Y21" s="43" t="n"/>
      <c r="Z21" s="29" t="n"/>
      <c r="AA21" s="29" t="n"/>
      <c r="AB21" s="29" t="n"/>
      <c r="AC21" s="29" t="n"/>
      <c r="AD21" s="29" t="n"/>
      <c r="AE21" s="30" t="n">
        <v>2025</v>
      </c>
    </row>
    <row ht="46.5" outlineLevel="0" r="22">
      <c r="B22" s="19" t="n">
        <v>14</v>
      </c>
      <c r="C22" s="20" t="s">
        <v>64</v>
      </c>
      <c r="D22" s="20" t="s">
        <v>65</v>
      </c>
      <c r="E22" s="20" t="s">
        <v>66</v>
      </c>
      <c r="F22" s="19" t="n">
        <v>100</v>
      </c>
      <c r="G22" s="20" t="s">
        <v>23</v>
      </c>
      <c r="H22" s="19" t="s">
        <v>33</v>
      </c>
      <c r="I22" s="22" t="n">
        <v>241</v>
      </c>
      <c r="J22" s="23" t="n">
        <v>182.4</v>
      </c>
      <c r="K22" s="38" t="n">
        <v>20</v>
      </c>
      <c r="L22" s="39" t="s">
        <v>43</v>
      </c>
      <c r="M22" s="25" t="n">
        <f aca="false" ca="false" dt2D="false" dtr="false" t="normal">N22+O22+P22+Q22+R22</f>
        <v>54733320</v>
      </c>
      <c r="N22" s="25" t="n">
        <v>54733320</v>
      </c>
      <c r="O22" s="25" t="n"/>
      <c r="P22" s="25" t="n"/>
      <c r="Q22" s="25" t="n"/>
      <c r="R22" s="26" t="n"/>
      <c r="S22" s="25" t="n">
        <f aca="false" ca="false" dt2D="false" dtr="false" t="normal">T22+U22+V22+W22+X22</f>
        <v>53500383.57</v>
      </c>
      <c r="T22" s="27" t="n">
        <v>53500383.57</v>
      </c>
      <c r="U22" s="27" t="n"/>
      <c r="V22" s="27" t="n"/>
      <c r="W22" s="27" t="n"/>
      <c r="X22" s="28" t="n"/>
      <c r="Y22" s="29" t="n"/>
      <c r="Z22" s="29" t="n"/>
      <c r="AA22" s="29" t="n"/>
      <c r="AB22" s="29" t="n"/>
      <c r="AC22" s="29" t="n"/>
      <c r="AD22" s="29" t="n"/>
      <c r="AE22" s="30" t="n">
        <v>2021</v>
      </c>
    </row>
    <row ht="46.5" outlineLevel="0" r="23">
      <c r="B23" s="19" t="n">
        <v>15</v>
      </c>
      <c r="C23" s="20" t="s">
        <v>67</v>
      </c>
      <c r="D23" s="20" t="s">
        <v>68</v>
      </c>
      <c r="E23" s="20" t="s">
        <v>69</v>
      </c>
      <c r="F23" s="19" t="n">
        <v>100</v>
      </c>
      <c r="G23" s="20" t="s">
        <v>23</v>
      </c>
      <c r="H23" s="19" t="s">
        <v>33</v>
      </c>
      <c r="I23" s="22" t="n">
        <v>287</v>
      </c>
      <c r="J23" s="23" t="n">
        <v>125.6</v>
      </c>
      <c r="K23" s="38" t="n">
        <v>20</v>
      </c>
      <c r="L23" s="39" t="s">
        <v>43</v>
      </c>
      <c r="M23" s="25" t="n">
        <f aca="false" ca="false" dt2D="false" dtr="false" t="normal">N23+O23+P23+Q23+R23</f>
        <v>39779713</v>
      </c>
      <c r="N23" s="25" t="n">
        <v>20438073</v>
      </c>
      <c r="O23" s="35" t="n">
        <v>19341640</v>
      </c>
      <c r="P23" s="25" t="n"/>
      <c r="Q23" s="25" t="n"/>
      <c r="R23" s="26" t="n"/>
      <c r="S23" s="25" t="n">
        <f aca="false" ca="false" dt2D="false" dtr="false" t="normal">T23+U23+V23+W23+X23</f>
        <v>38883579.870000005</v>
      </c>
      <c r="T23" s="27" t="n">
        <v>19977679.87</v>
      </c>
      <c r="U23" s="27" t="n">
        <v>18905900</v>
      </c>
      <c r="V23" s="27" t="n"/>
      <c r="W23" s="27" t="n"/>
      <c r="X23" s="28" t="n"/>
      <c r="Y23" s="29" t="n"/>
      <c r="Z23" s="29" t="n"/>
      <c r="AA23" s="29" t="n"/>
      <c r="AB23" s="29" t="n"/>
      <c r="AC23" s="29" t="n"/>
      <c r="AD23" s="29" t="n"/>
      <c r="AE23" s="30" t="n">
        <v>2021</v>
      </c>
    </row>
    <row ht="46.5" outlineLevel="0" r="24">
      <c r="B24" s="19" t="n">
        <v>16</v>
      </c>
      <c r="C24" s="20" t="s">
        <v>67</v>
      </c>
      <c r="D24" s="20" t="s">
        <v>70</v>
      </c>
      <c r="E24" s="20" t="s">
        <v>71</v>
      </c>
      <c r="F24" s="19" t="n">
        <v>100</v>
      </c>
      <c r="G24" s="20" t="s">
        <v>23</v>
      </c>
      <c r="H24" s="19" t="s">
        <v>33</v>
      </c>
      <c r="I24" s="22" t="n">
        <v>302</v>
      </c>
      <c r="J24" s="23" t="n">
        <v>125.6</v>
      </c>
      <c r="K24" s="38" t="n">
        <v>20</v>
      </c>
      <c r="L24" s="39" t="s">
        <v>43</v>
      </c>
      <c r="M24" s="25" t="n">
        <f aca="false" ca="false" dt2D="false" dtr="false" t="normal">N24+O24+P24+Q24+R24</f>
        <v>62269133</v>
      </c>
      <c r="N24" s="25" t="n">
        <v>20438073</v>
      </c>
      <c r="O24" s="35" t="n">
        <v>41831060</v>
      </c>
      <c r="P24" s="25" t="n"/>
      <c r="Q24" s="25" t="n"/>
      <c r="R24" s="26" t="n"/>
      <c r="S24" s="25" t="n">
        <f aca="false" ca="false" dt2D="false" dtr="false" t="normal">T24+U24+V24+W24+X24</f>
        <v>60866479.870000005</v>
      </c>
      <c r="T24" s="27" t="n">
        <v>19977679.87</v>
      </c>
      <c r="U24" s="27" t="n">
        <v>40888800</v>
      </c>
      <c r="V24" s="27" t="n"/>
      <c r="W24" s="27" t="n"/>
      <c r="X24" s="28" t="n"/>
      <c r="Y24" s="29" t="n"/>
      <c r="Z24" s="29" t="n"/>
      <c r="AA24" s="29" t="n"/>
      <c r="AB24" s="29" t="n"/>
      <c r="AC24" s="29" t="n"/>
      <c r="AD24" s="29" t="n"/>
      <c r="AE24" s="30" t="n">
        <v>2021</v>
      </c>
    </row>
    <row ht="46.5" outlineLevel="0" r="25">
      <c r="B25" s="19" t="n">
        <v>17</v>
      </c>
      <c r="C25" s="20" t="s">
        <v>72</v>
      </c>
      <c r="D25" s="20" t="s">
        <v>73</v>
      </c>
      <c r="E25" s="20" t="s">
        <v>74</v>
      </c>
      <c r="F25" s="19" t="n">
        <v>94</v>
      </c>
      <c r="G25" s="20" t="s">
        <v>23</v>
      </c>
      <c r="H25" s="19" t="s">
        <v>33</v>
      </c>
      <c r="I25" s="22" t="n">
        <v>250</v>
      </c>
      <c r="J25" s="23" t="n">
        <v>70</v>
      </c>
      <c r="K25" s="38" t="n">
        <v>15</v>
      </c>
      <c r="L25" s="39" t="s">
        <v>43</v>
      </c>
      <c r="M25" s="25" t="n">
        <f aca="false" ca="false" dt2D="false" dtr="false" t="normal">N25+O25+P25+Q25+R25</f>
        <v>15000000</v>
      </c>
      <c r="N25" s="25" t="n"/>
      <c r="O25" s="25" t="n">
        <v>15000000</v>
      </c>
      <c r="P25" s="25" t="n"/>
      <c r="Q25" s="25" t="n"/>
      <c r="R25" s="26" t="n"/>
      <c r="S25" s="25" t="n">
        <f aca="false" ca="false" dt2D="false" dtr="false" t="normal">T25+U25+V25+W25+X25</f>
        <v>14662106.26</v>
      </c>
      <c r="T25" s="27" t="n"/>
      <c r="U25" s="27" t="n">
        <v>14662106.26</v>
      </c>
      <c r="V25" s="27" t="n"/>
      <c r="W25" s="27" t="n"/>
      <c r="X25" s="28" t="n"/>
      <c r="Y25" s="29" t="n"/>
      <c r="Z25" s="29" t="n"/>
      <c r="AA25" s="29" t="n"/>
      <c r="AB25" s="29" t="n"/>
      <c r="AC25" s="29" t="n"/>
      <c r="AD25" s="29" t="n"/>
      <c r="AE25" s="30" t="n">
        <v>2022</v>
      </c>
    </row>
    <row ht="46.5" outlineLevel="0" r="26">
      <c r="B26" s="19" t="n">
        <v>18</v>
      </c>
      <c r="C26" s="20" t="s">
        <v>75</v>
      </c>
      <c r="D26" s="20" t="s">
        <v>76</v>
      </c>
      <c r="E26" s="20" t="s">
        <v>77</v>
      </c>
      <c r="F26" s="19" t="n">
        <v>91</v>
      </c>
      <c r="G26" s="20" t="s">
        <v>23</v>
      </c>
      <c r="H26" s="19" t="s">
        <v>33</v>
      </c>
      <c r="I26" s="22" t="n">
        <v>958</v>
      </c>
      <c r="J26" s="23" t="n">
        <v>320</v>
      </c>
      <c r="K26" s="23" t="s">
        <v>78</v>
      </c>
      <c r="L26" s="23" t="s">
        <v>35</v>
      </c>
      <c r="M26" s="25" t="n">
        <f aca="false" ca="false" dt2D="false" dtr="false" t="normal">N26+O26+P26+Q26+R26</f>
        <v>68600000</v>
      </c>
      <c r="N26" s="25" t="n"/>
      <c r="O26" s="25" t="n"/>
      <c r="P26" s="25" t="n">
        <v>68600000</v>
      </c>
      <c r="Q26" s="25" t="n"/>
      <c r="R26" s="26" t="n"/>
      <c r="S26" s="25" t="n">
        <f aca="false" ca="false" dt2D="false" dtr="false" t="normal">T26+U26+V26+W26+X26</f>
        <v>67054699.28</v>
      </c>
      <c r="T26" s="27" t="n"/>
      <c r="U26" s="27" t="n"/>
      <c r="V26" s="27" t="n">
        <v>67054699.28</v>
      </c>
      <c r="W26" s="27" t="n"/>
      <c r="X26" s="28" t="n"/>
      <c r="Y26" s="29" t="n"/>
      <c r="Z26" s="29" t="n"/>
      <c r="AA26" s="29" t="n"/>
      <c r="AB26" s="29" t="n"/>
      <c r="AC26" s="29" t="n"/>
      <c r="AD26" s="29" t="n"/>
      <c r="AE26" s="30" t="n">
        <v>2023</v>
      </c>
    </row>
    <row ht="15" outlineLevel="0" r="27">
      <c r="B27" s="44" t="n"/>
      <c r="C27" s="45" t="s">
        <v>79</v>
      </c>
      <c r="D27" s="44" t="n"/>
      <c r="E27" s="44" t="n"/>
      <c r="F27" s="44" t="n"/>
      <c r="G27" s="44" t="n"/>
      <c r="H27" s="44" t="n"/>
      <c r="I27" s="44" t="n"/>
      <c r="J27" s="46" t="e">
        <f aca="false" ca="false" dt2D="false" dtr="false" t="normal">#REF!+J26+J25+J24+J23+J22+#REF!+J21+J20+J19+J18+J17+J16+J15+J14+J13+J12+J11+J10+J9</f>
        <v>#REF!</v>
      </c>
      <c r="K27" s="44" t="n"/>
      <c r="L27" s="44" t="n"/>
      <c r="M27" s="47" t="n">
        <f aca="false" ca="false" dt2D="false" dtr="false" t="normal">SUM(M9:M26)</f>
        <v>3386924724.0499997</v>
      </c>
      <c r="N27" s="47" t="n">
        <f aca="false" ca="false" dt2D="false" dtr="false" t="normal">SUM(N9:N26)</f>
        <v>320468905.35</v>
      </c>
      <c r="O27" s="47" t="n">
        <f aca="false" ca="false" dt2D="false" dtr="false" t="normal">SUM(O9:O26)</f>
        <v>899889054.35</v>
      </c>
      <c r="P27" s="47" t="n">
        <f aca="false" ca="false" dt2D="false" dtr="false" t="normal">SUM(P9:P26)</f>
        <v>459112817.35</v>
      </c>
      <c r="Q27" s="47" t="n">
        <f aca="false" ca="false" dt2D="false" dtr="false" t="normal">SUM(Q9:Q26)</f>
        <v>489034031.43</v>
      </c>
      <c r="R27" s="47" t="n">
        <f aca="false" ca="false" dt2D="false" dtr="false" t="normal">SUM(R9:R26)</f>
        <v>1218419915.57</v>
      </c>
      <c r="S27" s="47" t="n">
        <f aca="false" ca="false" dt2D="false" dtr="false" t="normal">SUM(S9:S26)</f>
        <v>3310629053.247968</v>
      </c>
      <c r="T27" s="47" t="n">
        <f aca="false" ca="false" dt2D="false" dtr="false" t="normal">SUM(T9:T26)</f>
        <v>313249942.8</v>
      </c>
      <c r="U27" s="47" t="n">
        <f aca="false" ca="false" dt2D="false" dtr="false" t="normal">SUM(U9:U26)</f>
        <v>879616969.8800001</v>
      </c>
      <c r="V27" s="47" t="n">
        <f aca="false" ca="false" dt2D="false" dtr="false" t="normal">SUM(V9:V26)</f>
        <v>448770727.41999996</v>
      </c>
      <c r="W27" s="47" t="n">
        <f aca="false" ca="false" dt2D="false" dtr="false" t="normal">SUM(W9:W26)</f>
        <v>478017928.76305866</v>
      </c>
      <c r="X27" s="47" t="n">
        <f aca="false" ca="false" dt2D="false" dtr="false" t="normal">SUM(X9:X26)</f>
        <v>1190973484.3849096</v>
      </c>
      <c r="Y27" s="48" t="n">
        <f aca="false" ca="false" dt2D="false" dtr="false" t="normal">Y26+Y25+Y24+Y23+Y22+Y21+Y20+Y19+Y18+Y17+Y16+Y15+Y14+Y13+Y12+Y11+Y10+Y9</f>
        <v>0</v>
      </c>
      <c r="Z27" s="48" t="n">
        <f aca="false" ca="false" dt2D="false" dtr="false" t="normal">Z26+Z25+Z24+Z23+Z22+Z21+Z20+Z19+Z18+Z17+Z16+Z15+Z14+Z13+Z12+Z11+Z10+Z9</f>
        <v>0</v>
      </c>
      <c r="AA27" s="48" t="n">
        <f aca="false" ca="false" dt2D="false" dtr="false" t="normal">AA26+AA25+AA24+AA23+AA22+AA21+AA20+AA19+AA18+AA17+AA16+AA15+AA14+AA13+AA12+AA11+AA10+AA9</f>
        <v>0</v>
      </c>
      <c r="AB27" s="48" t="n">
        <f aca="false" ca="false" dt2D="false" dtr="false" t="normal">AB26+AB25+AB24+AB23+AB22+AB21+AB20+AB19+AB18+AB17+AB16+AB15+AB14+AB13+AB12+AB11+AB10+AB9</f>
        <v>0</v>
      </c>
      <c r="AC27" s="48" t="n">
        <f aca="false" ca="false" dt2D="false" dtr="false" t="normal">AC26+AC25+AC24+AC23+AC22+AC21+AC20+AC19+AC18+AC17+AC16+AC15+AC14+AC13+AC12+AC11+AC10+AC9</f>
        <v>0</v>
      </c>
      <c r="AD27" s="48" t="n">
        <f aca="false" ca="false" dt2D="false" dtr="false" t="normal">AD26+AD25+AD24+AD23+AD22+AD21+AD20+AD19+AD18+AD17+AD16+AD15+AD14+AD13+AD12+AD11+AD10+AD9</f>
        <v>0</v>
      </c>
      <c r="AE27" s="49" t="n"/>
    </row>
    <row ht="15.5" outlineLevel="0" r="29">
      <c r="B29" s="50" t="s">
        <v>80</v>
      </c>
      <c r="C29" s="50" t="s"/>
      <c r="D29" s="50" t="s"/>
      <c r="E29" s="50" t="s"/>
      <c r="F29" s="50" t="s"/>
      <c r="G29" s="50" t="s"/>
      <c r="H29" s="50" t="s"/>
      <c r="I29" s="50" t="s"/>
      <c r="J29" s="50" t="s"/>
      <c r="K29" s="50" t="s"/>
      <c r="L29" s="50" t="s"/>
      <c r="M29" s="50" t="s"/>
      <c r="N29" s="50" t="s"/>
      <c r="O29" s="50" t="s"/>
      <c r="P29" s="50" t="s"/>
      <c r="Q29" s="50" t="s"/>
      <c r="R29" s="50" t="s"/>
      <c r="S29" s="51" t="n"/>
    </row>
    <row ht="15.5" outlineLevel="0" r="30">
      <c r="B30" s="50" t="s">
        <v>81</v>
      </c>
      <c r="C30" s="50" t="s"/>
      <c r="D30" s="50" t="s"/>
      <c r="E30" s="50" t="s"/>
      <c r="F30" s="50" t="s"/>
      <c r="G30" s="50" t="s"/>
      <c r="H30" s="50" t="s"/>
      <c r="I30" s="50" t="s"/>
      <c r="J30" s="50" t="s"/>
      <c r="K30" s="50" t="s"/>
      <c r="L30" s="50" t="s"/>
      <c r="M30" s="50" t="s"/>
      <c r="N30" s="50" t="s"/>
      <c r="O30" s="50" t="s"/>
      <c r="P30" s="50" t="s"/>
      <c r="Q30" s="50" t="s"/>
      <c r="R30" s="50" t="s"/>
      <c r="S30" s="52" t="n"/>
    </row>
    <row customHeight="true" ht="45" outlineLevel="0" r="31">
      <c r="B31" s="53" t="s">
        <v>82</v>
      </c>
      <c r="C31" s="53" t="s"/>
      <c r="D31" s="53" t="s"/>
      <c r="E31" s="53" t="s"/>
      <c r="F31" s="53" t="s"/>
      <c r="G31" s="53" t="s"/>
      <c r="H31" s="53" t="s"/>
      <c r="I31" s="53" t="s"/>
      <c r="J31" s="53" t="s"/>
      <c r="K31" s="53" t="s"/>
      <c r="L31" s="53" t="s"/>
      <c r="M31" s="53" t="s"/>
      <c r="N31" s="53" t="s"/>
      <c r="O31" s="53" t="s"/>
      <c r="P31" s="53" t="s"/>
      <c r="Q31" s="53" t="s"/>
      <c r="R31" s="53" t="s"/>
      <c r="S31" s="54" t="n"/>
      <c r="T31" s="29" t="n"/>
    </row>
    <row customHeight="true" ht="45" outlineLevel="0" r="32">
      <c r="B32" s="53" t="n"/>
      <c r="S32" s="54" t="n"/>
      <c r="T32" s="29" t="n"/>
    </row>
  </sheetData>
  <mergeCells count="22">
    <mergeCell ref="B3:AA3"/>
    <mergeCell ref="T6:X6"/>
    <mergeCell ref="Z6:AD6"/>
    <mergeCell ref="N6:R6"/>
    <mergeCell ref="AE6:AE7"/>
    <mergeCell ref="Y6:Y7"/>
    <mergeCell ref="S6:S7"/>
    <mergeCell ref="M6:M7"/>
    <mergeCell ref="L6:L7"/>
    <mergeCell ref="K6:K7"/>
    <mergeCell ref="J6:J7"/>
    <mergeCell ref="I6:I7"/>
    <mergeCell ref="H6:H7"/>
    <mergeCell ref="G6:G7"/>
    <mergeCell ref="F6:F7"/>
    <mergeCell ref="E6:E7"/>
    <mergeCell ref="D6:D7"/>
    <mergeCell ref="B31:R31"/>
    <mergeCell ref="B30:R30"/>
    <mergeCell ref="C6:C7"/>
    <mergeCell ref="B6:B7"/>
    <mergeCell ref="B29:R29"/>
  </mergeCells>
  <pageMargins bottom="0.75" footer="0.300000011920929" header="0.300000011920929" left="0.700000047683716" right="0.700000047683716" top="0.75"/>
  <pageSetup fitToHeight="0" fitToWidth="0" orientation="portrait" paperHeight="279.3998mm" paperSize="1" paperWidth="215.8999mm" scale="100"/>
</worksheet>
</file>

<file path=xl/worksheets/sheet2.xml><?xml version="1.0" encoding="utf-8"?>
<workshee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4="http://schemas.microsoft.com/office/spreadsheetml/2009/9/main" xmlns:xdr="http://schemas.openxmlformats.org/drawingml/2006/spreadsheetDrawing" xmlns:xm="http://schemas.microsoft.com/office/excel/2006/main" mc:Ignorable="co co-ooxml w14 x14 w15">
  <sheetPr>
    <outlinePr summaryBelow="true" summaryRight="true"/>
  </sheetPr>
  <dimension ref="A1:AE36"/>
  <sheetViews>
    <sheetView showZeros="true" workbookViewId="0"/>
  </sheetViews>
  <sheetFormatPr baseColWidth="8" customHeight="false" defaultColWidth="10.8164064806211" defaultRowHeight="14.5" zeroHeight="false"/>
  <cols>
    <col customWidth="true" max="1" min="1" outlineLevel="0" width="3.36328116079127"/>
    <col customWidth="true" max="3" min="3" outlineLevel="0" width="33.0898443282047"/>
    <col customWidth="true" max="4" min="4" outlineLevel="0" width="31.6328119462451"/>
    <col customWidth="true" max="5" min="5" outlineLevel="0" width="27.6328112695804"/>
    <col customWidth="true" max="11" min="11" outlineLevel="0" width="18.7265623215825"/>
    <col customWidth="true" hidden="false" max="12" min="12" outlineLevel="0" width="56.1329659720534"/>
    <col customWidth="true" hidden="false" max="13" min="13" outlineLevel="0" width="13.8698080149922"/>
    <col customWidth="true" hidden="false" max="16" min="16" outlineLevel="0" width="12.5578579636756"/>
    <col customWidth="true" hidden="false" max="17" min="17" outlineLevel="0" width="14.1019743892551"/>
    <col customWidth="true" hidden="false" max="19" min="19" outlineLevel="0" width="13.5294835508726"/>
    <col customWidth="true" hidden="false" max="22" min="22" outlineLevel="0" width="12.1587448681324"/>
    <col customWidth="true" hidden="false" max="23" min="23" outlineLevel="0" width="14.2350337410407"/>
  </cols>
  <sheetData>
    <row outlineLevel="0" r="1">
      <c r="A1" s="0" t="s">
        <v>83</v>
      </c>
    </row>
    <row outlineLevel="0" r="2">
      <c r="Y2" s="55" t="s">
        <v>84</v>
      </c>
    </row>
    <row ht="31" outlineLevel="0" r="3">
      <c r="N3" s="4" t="n"/>
      <c r="Q3" s="9" t="s">
        <v>85</v>
      </c>
      <c r="R3" s="9" t="s"/>
      <c r="Y3" s="55" t="s">
        <v>86</v>
      </c>
    </row>
    <row ht="15.5" outlineLevel="0" r="4">
      <c r="B4" s="10" t="s">
        <v>87</v>
      </c>
      <c r="C4" s="10" t="s"/>
      <c r="D4" s="10" t="s"/>
      <c r="E4" s="10" t="s"/>
      <c r="F4" s="10" t="s"/>
      <c r="G4" s="10" t="s"/>
      <c r="H4" s="10" t="s"/>
      <c r="I4" s="10" t="s"/>
      <c r="J4" s="10" t="s"/>
      <c r="K4" s="10" t="s"/>
      <c r="L4" s="10" t="s"/>
      <c r="M4" s="10" t="s"/>
      <c r="N4" s="10" t="s"/>
      <c r="O4" s="10" t="s"/>
      <c r="P4" s="10" t="s"/>
      <c r="Q4" s="10" t="s"/>
      <c r="R4" s="10" t="s"/>
      <c r="S4" s="0" t="n"/>
      <c r="T4" s="0" t="n"/>
      <c r="U4" s="0" t="n"/>
      <c r="V4" s="0" t="n"/>
      <c r="W4" s="0" t="n"/>
      <c r="X4" s="0" t="n"/>
      <c r="Y4" s="56" t="n"/>
      <c r="Z4" s="0" t="n"/>
      <c r="AA4" s="0" t="n"/>
      <c r="AB4" s="0" t="n"/>
      <c r="AC4" s="0" t="n"/>
      <c r="AD4" s="0" t="n"/>
      <c r="AE4" s="0" t="n"/>
    </row>
    <row outlineLevel="0" r="5">
      <c r="B5" s="0" t="n"/>
      <c r="C5" s="0" t="n"/>
      <c r="D5" s="0" t="n"/>
      <c r="E5" s="0" t="n"/>
      <c r="F5" s="0" t="n"/>
      <c r="G5" s="0" t="n"/>
      <c r="H5" s="0" t="n"/>
      <c r="I5" s="0" t="n"/>
      <c r="J5" s="0" t="n"/>
      <c r="K5" s="0" t="n"/>
      <c r="L5" s="0" t="n"/>
      <c r="M5" s="0" t="n"/>
      <c r="N5" s="0" t="n"/>
      <c r="O5" s="0" t="n"/>
      <c r="P5" s="0" t="n"/>
      <c r="Q5" s="0" t="n"/>
      <c r="R5" s="0" t="n"/>
      <c r="S5" s="0" t="n"/>
      <c r="T5" s="0" t="n"/>
      <c r="U5" s="0" t="n"/>
      <c r="V5" s="0" t="n"/>
      <c r="W5" s="0" t="n"/>
      <c r="X5" s="0" t="n"/>
      <c r="Y5" s="57" t="n"/>
      <c r="Z5" s="0" t="n"/>
      <c r="AA5" s="0" t="n"/>
      <c r="AB5" s="0" t="n"/>
      <c r="AC5" s="0" t="n"/>
      <c r="AD5" s="0" t="n"/>
      <c r="AE5" s="0" t="n"/>
    </row>
    <row outlineLevel="0" r="6">
      <c r="B6" s="11" t="s">
        <v>2</v>
      </c>
      <c r="C6" s="11" t="s">
        <v>3</v>
      </c>
      <c r="D6" s="11" t="s">
        <v>4</v>
      </c>
      <c r="E6" s="11" t="s">
        <v>5</v>
      </c>
      <c r="F6" s="11" t="s">
        <v>88</v>
      </c>
      <c r="G6" s="11" t="s">
        <v>89</v>
      </c>
      <c r="H6" s="11" t="s">
        <v>90</v>
      </c>
      <c r="I6" s="11" t="s">
        <v>91</v>
      </c>
      <c r="J6" s="11" t="s">
        <v>92</v>
      </c>
      <c r="K6" s="11" t="s">
        <v>12</v>
      </c>
      <c r="L6" s="11" t="s">
        <v>93</v>
      </c>
      <c r="M6" s="11" t="s">
        <v>13</v>
      </c>
      <c r="N6" s="11" t="s">
        <v>14</v>
      </c>
      <c r="O6" s="12" t="s"/>
      <c r="P6" s="12" t="s"/>
      <c r="Q6" s="12" t="s"/>
      <c r="R6" s="13" t="s"/>
      <c r="S6" s="11" t="s">
        <v>15</v>
      </c>
      <c r="T6" s="11" t="s">
        <v>16</v>
      </c>
      <c r="U6" s="12" t="s"/>
      <c r="V6" s="12" t="s"/>
      <c r="W6" s="12" t="s"/>
      <c r="X6" s="13" t="s"/>
      <c r="Y6" s="58" t="s">
        <v>17</v>
      </c>
      <c r="Z6" s="11" t="s">
        <v>94</v>
      </c>
      <c r="AA6" s="12" t="s"/>
      <c r="AB6" s="12" t="s"/>
      <c r="AC6" s="12" t="s"/>
      <c r="AD6" s="13" t="s"/>
      <c r="AE6" s="11" t="s">
        <v>19</v>
      </c>
    </row>
    <row customHeight="true" ht="189.5" outlineLevel="0" r="7">
      <c r="B7" s="15" t="s"/>
      <c r="C7" s="15" t="s"/>
      <c r="D7" s="15" t="s"/>
      <c r="E7" s="15" t="s"/>
      <c r="F7" s="15" t="s"/>
      <c r="G7" s="15" t="s"/>
      <c r="H7" s="15" t="s"/>
      <c r="I7" s="15" t="s"/>
      <c r="J7" s="15" t="s"/>
      <c r="K7" s="15" t="s"/>
      <c r="L7" s="15" t="s"/>
      <c r="M7" s="15" t="s"/>
      <c r="N7" s="11" t="n">
        <v>2021</v>
      </c>
      <c r="O7" s="11" t="n">
        <v>2022</v>
      </c>
      <c r="P7" s="11" t="n">
        <v>2023</v>
      </c>
      <c r="Q7" s="11" t="n">
        <v>2024</v>
      </c>
      <c r="R7" s="11" t="n">
        <v>2025</v>
      </c>
      <c r="S7" s="15" t="s"/>
      <c r="T7" s="11" t="n">
        <v>2021</v>
      </c>
      <c r="U7" s="11" t="n">
        <v>2022</v>
      </c>
      <c r="V7" s="11" t="n">
        <v>2023</v>
      </c>
      <c r="W7" s="11" t="n">
        <v>2024</v>
      </c>
      <c r="X7" s="11" t="n">
        <v>2025</v>
      </c>
      <c r="Y7" s="59" t="s"/>
      <c r="Z7" s="11" t="n">
        <v>2021</v>
      </c>
      <c r="AA7" s="11" t="n">
        <v>2022</v>
      </c>
      <c r="AB7" s="11" t="n">
        <v>2023</v>
      </c>
      <c r="AC7" s="11" t="n">
        <v>2024</v>
      </c>
      <c r="AD7" s="11" t="n">
        <v>2025</v>
      </c>
      <c r="AE7" s="15" t="s"/>
    </row>
    <row outlineLevel="0" r="8">
      <c r="B8" s="18" t="n">
        <v>1</v>
      </c>
      <c r="C8" s="18" t="n">
        <v>2</v>
      </c>
      <c r="D8" s="18" t="n">
        <v>3</v>
      </c>
      <c r="E8" s="18" t="n">
        <v>4</v>
      </c>
      <c r="F8" s="18" t="n">
        <v>5</v>
      </c>
      <c r="G8" s="18" t="n">
        <v>6</v>
      </c>
      <c r="H8" s="18" t="n">
        <v>7</v>
      </c>
      <c r="I8" s="18" t="n">
        <v>8</v>
      </c>
      <c r="J8" s="18" t="n">
        <v>9</v>
      </c>
      <c r="K8" s="18" t="n">
        <v>10</v>
      </c>
      <c r="L8" s="18" t="n">
        <v>11</v>
      </c>
      <c r="M8" s="18" t="n">
        <v>12</v>
      </c>
      <c r="N8" s="18" t="n">
        <v>13</v>
      </c>
      <c r="O8" s="18" t="n">
        <v>14</v>
      </c>
      <c r="P8" s="18" t="n">
        <v>15</v>
      </c>
      <c r="Q8" s="18" t="n">
        <v>16</v>
      </c>
      <c r="R8" s="18" t="n">
        <v>17</v>
      </c>
      <c r="S8" s="18" t="n">
        <v>18</v>
      </c>
      <c r="T8" s="18" t="n">
        <v>19</v>
      </c>
      <c r="U8" s="18" t="n">
        <v>20</v>
      </c>
      <c r="V8" s="18" t="n">
        <v>21</v>
      </c>
      <c r="W8" s="18" t="n">
        <v>22</v>
      </c>
      <c r="X8" s="18" t="n">
        <v>23</v>
      </c>
      <c r="Y8" s="60" t="n">
        <v>24</v>
      </c>
      <c r="Z8" s="18" t="n">
        <v>25</v>
      </c>
      <c r="AA8" s="18" t="n">
        <v>26</v>
      </c>
      <c r="AB8" s="18" t="n">
        <v>27</v>
      </c>
      <c r="AC8" s="18" t="n">
        <v>28</v>
      </c>
      <c r="AD8" s="18" t="n">
        <v>29</v>
      </c>
      <c r="AE8" s="18" t="n">
        <v>30</v>
      </c>
    </row>
    <row customHeight="true" ht="59" outlineLevel="0" r="9">
      <c r="B9" s="11" t="n">
        <v>1</v>
      </c>
      <c r="C9" s="11" t="s">
        <v>67</v>
      </c>
      <c r="D9" s="11" t="s">
        <v>95</v>
      </c>
      <c r="E9" s="11" t="s">
        <v>96</v>
      </c>
      <c r="F9" s="11" t="n">
        <v>42</v>
      </c>
      <c r="G9" s="11" t="s">
        <v>97</v>
      </c>
      <c r="H9" s="11" t="n">
        <v>1593</v>
      </c>
      <c r="I9" s="11" t="n">
        <v>165.4</v>
      </c>
      <c r="J9" s="61" t="n">
        <v>25</v>
      </c>
      <c r="K9" s="11" t="s">
        <v>98</v>
      </c>
      <c r="L9" s="11" t="s">
        <v>99</v>
      </c>
      <c r="M9" s="62" t="n">
        <f aca="false" ca="false" dt2D="false" dtr="false" t="normal">SUM(N9:R9)</f>
        <v>2035000</v>
      </c>
      <c r="N9" s="62" t="n">
        <v>2035000</v>
      </c>
      <c r="O9" s="62" t="n"/>
      <c r="P9" s="62" t="n"/>
      <c r="Q9" s="62" t="n"/>
      <c r="R9" s="62" t="n"/>
      <c r="S9" s="62" t="n">
        <v>1989159.08</v>
      </c>
      <c r="T9" s="62" t="n">
        <v>1989159.08</v>
      </c>
      <c r="U9" s="62" t="n"/>
      <c r="V9" s="62" t="n"/>
      <c r="W9" s="62" t="n"/>
      <c r="X9" s="62" t="n"/>
      <c r="Y9" s="63" t="n"/>
      <c r="Z9" s="30" t="n"/>
      <c r="AA9" s="30" t="n"/>
      <c r="AB9" s="30" t="n"/>
      <c r="AC9" s="30" t="n"/>
      <c r="AD9" s="30" t="n"/>
      <c r="AE9" s="64" t="n">
        <v>2021</v>
      </c>
    </row>
    <row ht="78" outlineLevel="0" r="10">
      <c r="B10" s="11" t="n">
        <v>2</v>
      </c>
      <c r="C10" s="11" t="s">
        <v>67</v>
      </c>
      <c r="D10" s="11" t="s">
        <v>95</v>
      </c>
      <c r="E10" s="11" t="s">
        <v>100</v>
      </c>
      <c r="F10" s="11" t="n">
        <v>47</v>
      </c>
      <c r="G10" s="11" t="s">
        <v>97</v>
      </c>
      <c r="H10" s="11" t="n">
        <v>3656</v>
      </c>
      <c r="I10" s="11" t="n">
        <v>602.5</v>
      </c>
      <c r="J10" s="61" t="s">
        <v>101</v>
      </c>
      <c r="K10" s="11" t="s">
        <v>102</v>
      </c>
      <c r="L10" s="11" t="s">
        <v>103</v>
      </c>
      <c r="M10" s="62" t="n">
        <f aca="false" ca="false" dt2D="false" dtr="false" t="normal">SUM(N10:R10)</f>
        <v>14900000</v>
      </c>
      <c r="N10" s="62" t="n">
        <v>14900000</v>
      </c>
      <c r="O10" s="62" t="n"/>
      <c r="P10" s="62" t="n"/>
      <c r="Q10" s="62" t="n"/>
      <c r="R10" s="62" t="n"/>
      <c r="S10" s="62" t="n">
        <v>14564358.88</v>
      </c>
      <c r="T10" s="62" t="n">
        <v>14564358.88</v>
      </c>
      <c r="U10" s="62" t="n"/>
      <c r="V10" s="62" t="n"/>
      <c r="W10" s="62" t="n"/>
      <c r="X10" s="62" t="n"/>
      <c r="Y10" s="63" t="n"/>
      <c r="Z10" s="30" t="n"/>
      <c r="AA10" s="30" t="n"/>
      <c r="AB10" s="30" t="n"/>
      <c r="AC10" s="30" t="n"/>
      <c r="AD10" s="30" t="n"/>
      <c r="AE10" s="64" t="n">
        <v>2021</v>
      </c>
    </row>
    <row customFormat="true" customHeight="true" hidden="false" ht="77.5575561523438" outlineLevel="0" r="11" s="65">
      <c r="B11" s="14" t="n">
        <v>3</v>
      </c>
      <c r="C11" s="66" t="s">
        <v>67</v>
      </c>
      <c r="D11" s="14" t="s">
        <v>95</v>
      </c>
      <c r="E11" s="14" t="s">
        <v>104</v>
      </c>
      <c r="F11" s="14" t="n">
        <v>62</v>
      </c>
      <c r="G11" s="14" t="s">
        <v>97</v>
      </c>
      <c r="H11" s="14" t="n">
        <v>2824</v>
      </c>
      <c r="I11" s="14" t="n">
        <v>383.1</v>
      </c>
      <c r="J11" s="67" t="n">
        <v>25</v>
      </c>
      <c r="K11" s="14" t="s">
        <v>98</v>
      </c>
      <c r="L11" s="68" t="s">
        <v>105</v>
      </c>
      <c r="M11" s="69" t="n">
        <f aca="false" ca="false" dt2D="false" dtr="false" t="normal">SUM(N11:R11)</f>
        <v>19848943.82</v>
      </c>
      <c r="N11" s="69" t="n"/>
      <c r="O11" s="69" t="n"/>
      <c r="P11" s="69" t="n"/>
      <c r="Q11" s="69" t="n"/>
      <c r="R11" s="69" t="n">
        <v>19848943.82</v>
      </c>
      <c r="S11" s="69" t="n">
        <v>19401821.5546691</v>
      </c>
      <c r="T11" s="69" t="n"/>
      <c r="U11" s="69" t="n"/>
      <c r="V11" s="69" t="n"/>
      <c r="W11" s="69" t="n"/>
      <c r="X11" s="69" t="n">
        <v>19401821.5546691</v>
      </c>
      <c r="Y11" s="70" t="n"/>
      <c r="Z11" s="71" t="n"/>
      <c r="AA11" s="71" t="n"/>
      <c r="AB11" s="71" t="n"/>
      <c r="AC11" s="71" t="n"/>
      <c r="AD11" s="71" t="n"/>
      <c r="AE11" s="72" t="n">
        <v>2025</v>
      </c>
    </row>
    <row customFormat="true" ht="104" outlineLevel="0" r="12" s="65">
      <c r="B12" s="14" t="n">
        <v>4</v>
      </c>
      <c r="C12" s="14" t="s">
        <v>67</v>
      </c>
      <c r="D12" s="14" t="s">
        <v>95</v>
      </c>
      <c r="E12" s="14" t="s">
        <v>106</v>
      </c>
      <c r="F12" s="14" t="n">
        <v>47</v>
      </c>
      <c r="G12" s="14" t="s">
        <v>97</v>
      </c>
      <c r="H12" s="14" t="n">
        <v>1141</v>
      </c>
      <c r="I12" s="14" t="n">
        <v>475.3</v>
      </c>
      <c r="J12" s="67" t="s">
        <v>107</v>
      </c>
      <c r="K12" s="73" t="s">
        <v>108</v>
      </c>
      <c r="L12" s="68" t="s">
        <v>109</v>
      </c>
      <c r="M12" s="69" t="n">
        <f aca="false" ca="false" dt2D="false" dtr="false" t="normal">SUM(N12:R12)</f>
        <v>22661734.35</v>
      </c>
      <c r="N12" s="69" t="n"/>
      <c r="O12" s="69" t="n">
        <v>22661734.35</v>
      </c>
      <c r="P12" s="69" t="n"/>
      <c r="Q12" s="69" t="n"/>
      <c r="R12" s="69" t="n"/>
      <c r="S12" s="69" t="n">
        <f aca="false" ca="false" dt2D="false" dtr="false" t="normal">SUM(T12:X12)</f>
        <v>22151250.54</v>
      </c>
      <c r="T12" s="69" t="n"/>
      <c r="U12" s="69" t="n">
        <v>22151250.54</v>
      </c>
      <c r="V12" s="69" t="n"/>
      <c r="W12" s="69" t="n"/>
      <c r="X12" s="69" t="n"/>
      <c r="Y12" s="70" t="n"/>
      <c r="Z12" s="71" t="n"/>
      <c r="AA12" s="71" t="n"/>
      <c r="AB12" s="71" t="n"/>
      <c r="AC12" s="71" t="n"/>
      <c r="AD12" s="71" t="n"/>
      <c r="AE12" s="72" t="n">
        <v>2022</v>
      </c>
    </row>
    <row customFormat="true" ht="52" outlineLevel="0" r="13" s="65">
      <c r="B13" s="14" t="n">
        <v>5</v>
      </c>
      <c r="C13" s="14" t="s">
        <v>67</v>
      </c>
      <c r="D13" s="14" t="s">
        <v>110</v>
      </c>
      <c r="E13" s="14" t="s">
        <v>111</v>
      </c>
      <c r="F13" s="14" t="n">
        <v>48</v>
      </c>
      <c r="G13" s="14" t="s">
        <v>97</v>
      </c>
      <c r="H13" s="14" t="n">
        <v>1650</v>
      </c>
      <c r="I13" s="14" t="n">
        <v>211.8</v>
      </c>
      <c r="J13" s="67" t="s">
        <v>112</v>
      </c>
      <c r="K13" s="14" t="s">
        <v>98</v>
      </c>
      <c r="L13" s="14" t="s">
        <v>113</v>
      </c>
      <c r="M13" s="69" t="n">
        <f aca="false" ca="false" dt2D="false" dtr="false" t="normal">SUM(N13:R13)</f>
        <v>5000000</v>
      </c>
      <c r="N13" s="69" t="n">
        <v>5000000</v>
      </c>
      <c r="O13" s="69" t="n"/>
      <c r="P13" s="69" t="n"/>
      <c r="Q13" s="69" t="n"/>
      <c r="R13" s="69" t="n"/>
      <c r="S13" s="69" t="n">
        <v>4887368.75</v>
      </c>
      <c r="T13" s="69" t="n">
        <v>4887368.75</v>
      </c>
      <c r="U13" s="69" t="n"/>
      <c r="V13" s="69" t="n"/>
      <c r="W13" s="69" t="n"/>
      <c r="X13" s="69" t="n"/>
      <c r="Y13" s="70" t="n"/>
      <c r="Z13" s="71" t="n"/>
      <c r="AA13" s="71" t="n"/>
      <c r="AB13" s="71" t="n"/>
      <c r="AC13" s="71" t="n"/>
      <c r="AD13" s="71" t="n"/>
      <c r="AE13" s="72" t="n">
        <v>2021</v>
      </c>
    </row>
    <row customFormat="true" customHeight="true" ht="74.5" outlineLevel="0" r="14" s="65">
      <c r="B14" s="14" t="n">
        <v>6</v>
      </c>
      <c r="C14" s="66" t="s">
        <v>67</v>
      </c>
      <c r="D14" s="14" t="s">
        <v>95</v>
      </c>
      <c r="E14" s="14" t="s">
        <v>114</v>
      </c>
      <c r="F14" s="14" t="n">
        <v>42</v>
      </c>
      <c r="G14" s="14" t="s">
        <v>97</v>
      </c>
      <c r="H14" s="14" t="n">
        <v>3402</v>
      </c>
      <c r="I14" s="14" t="n">
        <v>542.7</v>
      </c>
      <c r="J14" s="67" t="s">
        <v>115</v>
      </c>
      <c r="K14" s="14" t="s">
        <v>102</v>
      </c>
      <c r="L14" s="68" t="s">
        <v>116</v>
      </c>
      <c r="M14" s="69" t="n">
        <f aca="false" ca="false" dt2D="false" dtr="false" t="normal">SUM(N14:R14)</f>
        <v>12516002.7</v>
      </c>
      <c r="N14" s="69" t="n"/>
      <c r="O14" s="69" t="n"/>
      <c r="P14" s="69" t="n">
        <v>12516002.7</v>
      </c>
      <c r="Q14" s="69" t="n"/>
      <c r="R14" s="69" t="n"/>
      <c r="S14" s="69" t="n">
        <v>12234064.048</v>
      </c>
      <c r="T14" s="69" t="n"/>
      <c r="U14" s="69" t="n"/>
      <c r="V14" s="69" t="n">
        <v>12234064.048</v>
      </c>
      <c r="W14" s="69" t="n"/>
      <c r="X14" s="69" t="n"/>
      <c r="Y14" s="70" t="n"/>
      <c r="Z14" s="71" t="n"/>
      <c r="AA14" s="71" t="n"/>
      <c r="AB14" s="71" t="n"/>
      <c r="AC14" s="71" t="n"/>
      <c r="AD14" s="71" t="n"/>
      <c r="AE14" s="72" t="n">
        <v>2023</v>
      </c>
    </row>
    <row customFormat="true" ht="65" outlineLevel="0" r="15" s="65">
      <c r="B15" s="14" t="n">
        <v>7</v>
      </c>
      <c r="C15" s="14" t="s">
        <v>67</v>
      </c>
      <c r="D15" s="14" t="s">
        <v>95</v>
      </c>
      <c r="E15" s="14" t="s">
        <v>117</v>
      </c>
      <c r="F15" s="14" t="n">
        <v>42</v>
      </c>
      <c r="G15" s="14" t="s">
        <v>97</v>
      </c>
      <c r="H15" s="14" t="n">
        <v>3210</v>
      </c>
      <c r="I15" s="14" t="n">
        <v>145.7</v>
      </c>
      <c r="J15" s="67" t="s">
        <v>112</v>
      </c>
      <c r="K15" s="14" t="s">
        <v>98</v>
      </c>
      <c r="L15" s="14" t="s">
        <v>118</v>
      </c>
      <c r="M15" s="69" t="n">
        <f aca="false" ca="false" dt2D="false" dtr="false" t="normal">SUM(N15:R15)</f>
        <v>1471800</v>
      </c>
      <c r="N15" s="69" t="n">
        <v>1471800</v>
      </c>
      <c r="O15" s="69" t="n"/>
      <c r="P15" s="69" t="n"/>
      <c r="Q15" s="69" t="n"/>
      <c r="R15" s="69" t="n"/>
      <c r="S15" s="69" t="n">
        <v>1438645.865</v>
      </c>
      <c r="T15" s="69" t="n">
        <v>1438645.865</v>
      </c>
      <c r="U15" s="69" t="n"/>
      <c r="V15" s="69" t="n"/>
      <c r="W15" s="69" t="n"/>
      <c r="X15" s="69" t="n"/>
      <c r="Y15" s="70" t="n"/>
      <c r="Z15" s="71" t="n"/>
      <c r="AA15" s="71" t="n"/>
      <c r="AB15" s="71" t="n"/>
      <c r="AC15" s="71" t="n"/>
      <c r="AD15" s="71" t="n"/>
      <c r="AE15" s="72" t="n">
        <v>2021</v>
      </c>
    </row>
    <row customFormat="true" ht="52" outlineLevel="0" r="16" s="65">
      <c r="B16" s="14" t="n">
        <v>8</v>
      </c>
      <c r="C16" s="14" t="s">
        <v>119</v>
      </c>
      <c r="D16" s="14" t="s">
        <v>120</v>
      </c>
      <c r="E16" s="14" t="s">
        <v>121</v>
      </c>
      <c r="F16" s="14" t="n">
        <v>43</v>
      </c>
      <c r="G16" s="14" t="s">
        <v>97</v>
      </c>
      <c r="H16" s="14" t="n">
        <v>717</v>
      </c>
      <c r="I16" s="14" t="n">
        <v>214.3</v>
      </c>
      <c r="J16" s="67" t="s">
        <v>122</v>
      </c>
      <c r="K16" s="14" t="s">
        <v>98</v>
      </c>
      <c r="L16" s="14" t="s">
        <v>123</v>
      </c>
      <c r="M16" s="69" t="n">
        <f aca="false" ca="false" dt2D="false" dtr="false" t="normal">SUM(N16:R16)</f>
        <v>3383046.01</v>
      </c>
      <c r="N16" s="74" t="n"/>
      <c r="O16" s="69" t="n">
        <v>3383046.01</v>
      </c>
      <c r="P16" s="69" t="n"/>
      <c r="Q16" s="69" t="n"/>
      <c r="R16" s="69" t="n"/>
      <c r="S16" s="69" t="n">
        <f aca="false" ca="false" dt2D="false" dtr="false" t="normal">SUM(T16:X16)</f>
        <v>3306838.66</v>
      </c>
      <c r="T16" s="69" t="n"/>
      <c r="U16" s="69" t="n">
        <v>3306838.66</v>
      </c>
      <c r="V16" s="69" t="n"/>
      <c r="W16" s="69" t="n"/>
      <c r="X16" s="69" t="n"/>
      <c r="Y16" s="70" t="n"/>
      <c r="Z16" s="71" t="n"/>
      <c r="AA16" s="71" t="n"/>
      <c r="AB16" s="71" t="n"/>
      <c r="AC16" s="71" t="n"/>
      <c r="AD16" s="71" t="n"/>
      <c r="AE16" s="72" t="n">
        <v>2022</v>
      </c>
    </row>
    <row customFormat="true" ht="91" outlineLevel="0" r="17" s="65">
      <c r="B17" s="14" t="n">
        <v>9</v>
      </c>
      <c r="C17" s="14" t="s">
        <v>27</v>
      </c>
      <c r="D17" s="14" t="s">
        <v>124</v>
      </c>
      <c r="E17" s="14" t="s">
        <v>125</v>
      </c>
      <c r="F17" s="14" t="n">
        <v>61</v>
      </c>
      <c r="G17" s="14" t="s">
        <v>97</v>
      </c>
      <c r="H17" s="14" t="n">
        <v>2433</v>
      </c>
      <c r="I17" s="14" t="n">
        <v>374.9</v>
      </c>
      <c r="J17" s="67" t="s">
        <v>126</v>
      </c>
      <c r="K17" s="14" t="s">
        <v>98</v>
      </c>
      <c r="L17" s="68" t="s">
        <v>127</v>
      </c>
      <c r="M17" s="69" t="n">
        <f aca="false" ca="false" dt2D="false" dtr="false" t="normal">SUM(N17:R17)</f>
        <v>1832000</v>
      </c>
      <c r="N17" s="69" t="n">
        <v>832000</v>
      </c>
      <c r="O17" s="69" t="n"/>
      <c r="P17" s="69" t="n">
        <v>1000000</v>
      </c>
      <c r="Q17" s="69" t="n"/>
      <c r="R17" s="69" t="n"/>
      <c r="S17" s="69" t="n">
        <v>1790731.91</v>
      </c>
      <c r="T17" s="69" t="n">
        <v>813258.16</v>
      </c>
      <c r="U17" s="69" t="n"/>
      <c r="V17" s="69" t="n">
        <v>977473.75</v>
      </c>
      <c r="W17" s="69" t="n"/>
      <c r="X17" s="69" t="n"/>
      <c r="Y17" s="70" t="n"/>
      <c r="Z17" s="71" t="n"/>
      <c r="AA17" s="71" t="n"/>
      <c r="AB17" s="71" t="n"/>
      <c r="AC17" s="71" t="n"/>
      <c r="AD17" s="71" t="n"/>
      <c r="AE17" s="72" t="n">
        <v>2023</v>
      </c>
    </row>
    <row customFormat="true" ht="52" outlineLevel="0" r="18" s="65">
      <c r="B18" s="14" t="n">
        <v>10</v>
      </c>
      <c r="C18" s="14" t="s">
        <v>119</v>
      </c>
      <c r="D18" s="14" t="s">
        <v>95</v>
      </c>
      <c r="E18" s="14" t="s">
        <v>128</v>
      </c>
      <c r="F18" s="14" t="n">
        <v>72.3</v>
      </c>
      <c r="G18" s="14" t="s">
        <v>97</v>
      </c>
      <c r="H18" s="14" t="n">
        <v>703</v>
      </c>
      <c r="I18" s="14" t="n">
        <v>158.4</v>
      </c>
      <c r="J18" s="67" t="s">
        <v>129</v>
      </c>
      <c r="K18" s="14" t="s">
        <v>98</v>
      </c>
      <c r="L18" s="14" t="s">
        <v>130</v>
      </c>
      <c r="M18" s="69" t="n">
        <f aca="false" ca="false" dt2D="false" dtr="false" t="normal">SUM(N18:R18)</f>
        <v>20166740.61</v>
      </c>
      <c r="N18" s="69" t="n"/>
      <c r="O18" s="69" t="n"/>
      <c r="P18" s="69" t="n"/>
      <c r="Q18" s="69" t="n"/>
      <c r="R18" s="69" t="n">
        <v>20166740.61</v>
      </c>
      <c r="S18" s="69" t="n">
        <v>19712459.5748148</v>
      </c>
      <c r="T18" s="69" t="n"/>
      <c r="U18" s="69" t="n"/>
      <c r="V18" s="69" t="n"/>
      <c r="W18" s="69" t="n"/>
      <c r="X18" s="69" t="n">
        <v>19712459.5748148</v>
      </c>
      <c r="Y18" s="70" t="n"/>
      <c r="Z18" s="71" t="n"/>
      <c r="AA18" s="71" t="n"/>
      <c r="AB18" s="71" t="n"/>
      <c r="AC18" s="71" t="n"/>
      <c r="AD18" s="71" t="n"/>
      <c r="AE18" s="72" t="n">
        <v>2025</v>
      </c>
    </row>
    <row customFormat="true" ht="104" outlineLevel="0" r="19" s="65">
      <c r="B19" s="14" t="n">
        <v>11</v>
      </c>
      <c r="C19" s="14" t="s">
        <v>131</v>
      </c>
      <c r="D19" s="14" t="s">
        <v>124</v>
      </c>
      <c r="E19" s="14" t="s">
        <v>132</v>
      </c>
      <c r="F19" s="14" t="n">
        <v>44</v>
      </c>
      <c r="G19" s="14" t="s">
        <v>97</v>
      </c>
      <c r="H19" s="14" t="n">
        <v>11378</v>
      </c>
      <c r="I19" s="14" t="n">
        <v>1227.1</v>
      </c>
      <c r="J19" s="67" t="s">
        <v>133</v>
      </c>
      <c r="K19" s="14" t="s">
        <v>98</v>
      </c>
      <c r="L19" s="14" t="s">
        <v>134</v>
      </c>
      <c r="M19" s="69" t="n">
        <f aca="false" ca="false" dt2D="false" dtr="false" t="normal">SUM(N19:R19)</f>
        <v>22226306.61</v>
      </c>
      <c r="N19" s="69" t="n">
        <f aca="false" ca="false" dt2D="false" dtr="false" t="normal">5993926.65</f>
        <v>5993926.65</v>
      </c>
      <c r="O19" s="69" t="n">
        <v>12000000</v>
      </c>
      <c r="P19" s="75" t="n">
        <v>4232379.96</v>
      </c>
      <c r="Q19" s="69" t="n"/>
      <c r="R19" s="69" t="n"/>
      <c r="S19" s="69" t="n">
        <f aca="false" ca="false" dt2D="false" dtr="false" t="normal">SUM(T19:X19)</f>
        <v>21725631.32</v>
      </c>
      <c r="T19" s="69" t="n">
        <v>5858905.96</v>
      </c>
      <c r="U19" s="69" t="n">
        <v>11729685</v>
      </c>
      <c r="V19" s="76" t="n">
        <v>4137040.36</v>
      </c>
      <c r="W19" s="69" t="n"/>
      <c r="X19" s="69" t="n"/>
      <c r="Y19" s="70" t="n"/>
      <c r="Z19" s="71" t="n"/>
      <c r="AA19" s="71" t="n"/>
      <c r="AB19" s="71" t="n"/>
      <c r="AC19" s="71" t="n"/>
      <c r="AD19" s="71" t="n"/>
      <c r="AE19" s="72" t="n">
        <v>2023</v>
      </c>
    </row>
    <row customFormat="true" ht="52" outlineLevel="0" r="20" s="65">
      <c r="B20" s="14" t="n">
        <v>12</v>
      </c>
      <c r="C20" s="14" t="s">
        <v>135</v>
      </c>
      <c r="D20" s="14" t="s">
        <v>124</v>
      </c>
      <c r="E20" s="14" t="s">
        <v>136</v>
      </c>
      <c r="F20" s="14" t="n">
        <v>68</v>
      </c>
      <c r="G20" s="14" t="s">
        <v>97</v>
      </c>
      <c r="H20" s="14" t="n">
        <v>3492</v>
      </c>
      <c r="I20" s="14" t="n">
        <v>2058</v>
      </c>
      <c r="J20" s="67" t="s">
        <v>137</v>
      </c>
      <c r="K20" s="14" t="s">
        <v>98</v>
      </c>
      <c r="L20" s="14" t="s">
        <v>138</v>
      </c>
      <c r="M20" s="69" t="n">
        <f aca="false" ca="false" dt2D="false" dtr="false" t="normal">SUM(N20:R20)</f>
        <v>14957734</v>
      </c>
      <c r="N20" s="69" t="n">
        <v>14957734</v>
      </c>
      <c r="O20" s="69" t="n"/>
      <c r="P20" s="69" t="n"/>
      <c r="Q20" s="69" t="n"/>
      <c r="R20" s="69" t="n"/>
      <c r="S20" s="69" t="n">
        <f aca="false" ca="false" dt2D="false" dtr="false" t="normal">SUM(T20:X20)</f>
        <v>14620792.34</v>
      </c>
      <c r="T20" s="69" t="n">
        <v>14620792.34</v>
      </c>
      <c r="U20" s="69" t="n"/>
      <c r="V20" s="69" t="n"/>
      <c r="W20" s="69" t="n"/>
      <c r="X20" s="69" t="n"/>
      <c r="Y20" s="70" t="n"/>
      <c r="Z20" s="71" t="n"/>
      <c r="AA20" s="71" t="n"/>
      <c r="AB20" s="71" t="n"/>
      <c r="AC20" s="71" t="n"/>
      <c r="AD20" s="71" t="n"/>
      <c r="AE20" s="72" t="n">
        <v>2021</v>
      </c>
    </row>
    <row customFormat="true" customHeight="true" ht="70" outlineLevel="0" r="21" s="65">
      <c r="B21" s="14" t="n">
        <v>13</v>
      </c>
      <c r="C21" s="14" t="s">
        <v>135</v>
      </c>
      <c r="D21" s="14" t="s">
        <v>139</v>
      </c>
      <c r="E21" s="14" t="s">
        <v>140</v>
      </c>
      <c r="F21" s="14" t="n">
        <v>70</v>
      </c>
      <c r="G21" s="14" t="s">
        <v>97</v>
      </c>
      <c r="H21" s="14" t="n">
        <v>3492</v>
      </c>
      <c r="I21" s="14" t="n">
        <v>1495.1</v>
      </c>
      <c r="J21" s="67" t="s">
        <v>141</v>
      </c>
      <c r="K21" s="73" t="s">
        <v>142</v>
      </c>
      <c r="L21" s="68" t="s">
        <v>143</v>
      </c>
      <c r="M21" s="69" t="n">
        <f aca="false" ca="false" dt2D="false" dtr="false" t="normal">SUM(N21:R21)</f>
        <v>34648935.41</v>
      </c>
      <c r="N21" s="69" t="n"/>
      <c r="O21" s="69" t="n">
        <v>6447984.07</v>
      </c>
      <c r="P21" s="69" t="n">
        <v>28200951.34</v>
      </c>
      <c r="Q21" s="69" t="n"/>
      <c r="R21" s="69" t="n"/>
      <c r="S21" s="69" t="n">
        <f aca="false" ca="false" dt2D="false" dtr="false" t="normal">SUM(T21:X21)</f>
        <v>33868424.86</v>
      </c>
      <c r="T21" s="69" t="n"/>
      <c r="U21" s="69" t="n">
        <v>6302735.18</v>
      </c>
      <c r="V21" s="69" t="n">
        <v>27565689.68</v>
      </c>
      <c r="W21" s="69" t="n"/>
      <c r="X21" s="69" t="n"/>
      <c r="Y21" s="70" t="n"/>
      <c r="Z21" s="71" t="n"/>
      <c r="AA21" s="71" t="n"/>
      <c r="AB21" s="71" t="n"/>
      <c r="AC21" s="71" t="n"/>
      <c r="AD21" s="71" t="n"/>
      <c r="AE21" s="72" t="n">
        <v>2023</v>
      </c>
    </row>
    <row customFormat="true" ht="78" outlineLevel="0" r="22" s="65">
      <c r="B22" s="14" t="n">
        <v>14</v>
      </c>
      <c r="C22" s="14" t="s">
        <v>61</v>
      </c>
      <c r="D22" s="14" t="s">
        <v>139</v>
      </c>
      <c r="E22" s="14" t="s">
        <v>144</v>
      </c>
      <c r="F22" s="14" t="n">
        <v>49.7</v>
      </c>
      <c r="G22" s="14" t="s">
        <v>97</v>
      </c>
      <c r="H22" s="14" t="n">
        <v>3288</v>
      </c>
      <c r="I22" s="14" t="n">
        <v>239.2</v>
      </c>
      <c r="J22" s="67" t="s">
        <v>145</v>
      </c>
      <c r="K22" s="73" t="s">
        <v>108</v>
      </c>
      <c r="L22" s="14" t="s">
        <v>146</v>
      </c>
      <c r="M22" s="69" t="n">
        <f aca="false" ca="false" dt2D="false" dtr="false" t="normal">SUM(N22:R22)</f>
        <v>9653192</v>
      </c>
      <c r="N22" s="69" t="n">
        <v>9653192</v>
      </c>
      <c r="O22" s="69" t="n"/>
      <c r="P22" s="69" t="n"/>
      <c r="Q22" s="69" t="n"/>
      <c r="R22" s="69" t="n"/>
      <c r="S22" s="69" t="n">
        <f aca="false" ca="false" dt2D="false" dtr="false" t="normal">SUM(T22:X22)</f>
        <v>9435741.78</v>
      </c>
      <c r="T22" s="69" t="n">
        <v>9435741.78</v>
      </c>
      <c r="U22" s="69" t="n"/>
      <c r="V22" s="69" t="n"/>
      <c r="W22" s="69" t="n"/>
      <c r="X22" s="69" t="n"/>
      <c r="Y22" s="70" t="n"/>
      <c r="Z22" s="71" t="n"/>
      <c r="AA22" s="71" t="n"/>
      <c r="AB22" s="71" t="n"/>
      <c r="AC22" s="71" t="n"/>
      <c r="AD22" s="71" t="n"/>
      <c r="AE22" s="72" t="n">
        <v>2021</v>
      </c>
    </row>
    <row customFormat="true" ht="156" outlineLevel="0" r="23" s="65">
      <c r="B23" s="14" t="n">
        <v>15</v>
      </c>
      <c r="C23" s="14" t="s">
        <v>147</v>
      </c>
      <c r="D23" s="14" t="s">
        <v>148</v>
      </c>
      <c r="E23" s="14" t="s">
        <v>149</v>
      </c>
      <c r="F23" s="14" t="n">
        <v>51</v>
      </c>
      <c r="G23" s="14" t="s">
        <v>97</v>
      </c>
      <c r="H23" s="14" t="n">
        <v>12467</v>
      </c>
      <c r="I23" s="14" t="n">
        <v>7944.9</v>
      </c>
      <c r="J23" s="67" t="s">
        <v>150</v>
      </c>
      <c r="K23" s="73" t="s">
        <v>108</v>
      </c>
      <c r="L23" s="68" t="s">
        <v>151</v>
      </c>
      <c r="M23" s="69" t="n">
        <f aca="false" ca="false" dt2D="false" dtr="false" t="normal">SUM(N23:R23)</f>
        <v>155892688.66</v>
      </c>
      <c r="N23" s="69" t="n">
        <v>25000000</v>
      </c>
      <c r="O23" s="69" t="n"/>
      <c r="P23" s="75" t="n">
        <v>40268138.66</v>
      </c>
      <c r="Q23" s="69" t="n">
        <v>52501310</v>
      </c>
      <c r="R23" s="69" t="n">
        <v>38123240</v>
      </c>
      <c r="S23" s="69" t="n">
        <f aca="false" ca="false" dt2D="false" dtr="false" t="normal">SUM(T23:X23)</f>
        <v>152381021.08</v>
      </c>
      <c r="T23" s="69" t="n">
        <v>24436843.76</v>
      </c>
      <c r="U23" s="69" t="n"/>
      <c r="V23" s="75" t="n">
        <v>39361058.57</v>
      </c>
      <c r="W23" s="69" t="n">
        <v>51318652.38</v>
      </c>
      <c r="X23" s="69" t="n">
        <v>37264466.37</v>
      </c>
      <c r="Y23" s="70" t="n"/>
      <c r="Z23" s="71" t="n"/>
      <c r="AA23" s="71" t="n"/>
      <c r="AB23" s="71" t="n"/>
      <c r="AC23" s="71" t="n"/>
      <c r="AD23" s="71" t="n"/>
      <c r="AE23" s="72" t="n">
        <v>2025</v>
      </c>
    </row>
    <row customFormat="true" ht="104" outlineLevel="0" r="24" s="65">
      <c r="B24" s="14" t="n">
        <v>16</v>
      </c>
      <c r="C24" s="14" t="s">
        <v>147</v>
      </c>
      <c r="D24" s="14" t="s">
        <v>152</v>
      </c>
      <c r="E24" s="14" t="s">
        <v>153</v>
      </c>
      <c r="F24" s="14" t="n">
        <v>57</v>
      </c>
      <c r="G24" s="14" t="s">
        <v>97</v>
      </c>
      <c r="H24" s="14" t="n">
        <v>4220</v>
      </c>
      <c r="I24" s="14" t="n">
        <v>840.1</v>
      </c>
      <c r="J24" s="67" t="s">
        <v>154</v>
      </c>
      <c r="K24" s="73" t="s">
        <v>155</v>
      </c>
      <c r="L24" s="68" t="s">
        <v>156</v>
      </c>
      <c r="M24" s="69" t="n">
        <f aca="false" ca="false" dt2D="false" dtr="false" t="normal">SUM(N24:R24)</f>
        <v>66961360</v>
      </c>
      <c r="N24" s="69" t="n"/>
      <c r="O24" s="69" t="n"/>
      <c r="P24" s="75" t="n">
        <v>36830910</v>
      </c>
      <c r="Q24" s="69" t="n">
        <v>25753690</v>
      </c>
      <c r="R24" s="69" t="n">
        <v>4376760</v>
      </c>
      <c r="S24" s="69" t="n">
        <f aca="false" ca="false" dt2D="false" dtr="false" t="normal">SUM(T24:X24)</f>
        <v>65452980.88</v>
      </c>
      <c r="T24" s="69" t="n"/>
      <c r="U24" s="69" t="n"/>
      <c r="V24" s="75" t="n">
        <v>36001256.92</v>
      </c>
      <c r="W24" s="69" t="n">
        <v>25173555.95</v>
      </c>
      <c r="X24" s="69" t="n">
        <v>4278168.01</v>
      </c>
      <c r="Y24" s="70" t="n"/>
      <c r="Z24" s="71" t="n"/>
      <c r="AA24" s="71" t="n"/>
      <c r="AB24" s="71" t="n"/>
      <c r="AC24" s="71" t="n"/>
      <c r="AD24" s="71" t="n"/>
      <c r="AE24" s="72" t="n">
        <v>2025</v>
      </c>
    </row>
    <row customFormat="true" ht="52" outlineLevel="0" r="25" s="65">
      <c r="B25" s="14" t="n">
        <v>17</v>
      </c>
      <c r="C25" s="14" t="s">
        <v>40</v>
      </c>
      <c r="D25" s="14" t="s">
        <v>120</v>
      </c>
      <c r="E25" s="14" t="s">
        <v>157</v>
      </c>
      <c r="F25" s="14" t="n">
        <v>45</v>
      </c>
      <c r="G25" s="14" t="s">
        <v>97</v>
      </c>
      <c r="H25" s="14" t="n">
        <v>322</v>
      </c>
      <c r="I25" s="14" t="n">
        <v>277.9</v>
      </c>
      <c r="J25" s="67" t="s">
        <v>122</v>
      </c>
      <c r="K25" s="14" t="s">
        <v>98</v>
      </c>
      <c r="L25" s="68" t="s">
        <v>158</v>
      </c>
      <c r="M25" s="69" t="n">
        <f aca="false" ca="false" dt2D="false" dtr="false" t="normal">SUM(N25:R25)</f>
        <v>12734200</v>
      </c>
      <c r="N25" s="69" t="n"/>
      <c r="O25" s="69" t="n">
        <v>2635000</v>
      </c>
      <c r="P25" s="69" t="n">
        <v>10099200</v>
      </c>
      <c r="Q25" s="69" t="n"/>
      <c r="R25" s="69" t="n"/>
      <c r="S25" s="69" t="n">
        <f aca="false" ca="false" dt2D="false" dtr="false" t="normal">SUM(T25:X25)</f>
        <v>12447346.23</v>
      </c>
      <c r="T25" s="69" t="n"/>
      <c r="U25" s="69" t="n">
        <f aca="false" ca="false" dt2D="false" dtr="false" t="normal">2575643.33</f>
        <v>2575643.33</v>
      </c>
      <c r="V25" s="69" t="n">
        <v>9871702.9</v>
      </c>
      <c r="W25" s="69" t="n"/>
      <c r="X25" s="69" t="n"/>
      <c r="Y25" s="70" t="n"/>
      <c r="Z25" s="71" t="n"/>
      <c r="AA25" s="71" t="n"/>
      <c r="AB25" s="71" t="n"/>
      <c r="AC25" s="71" t="n"/>
      <c r="AD25" s="71" t="n"/>
      <c r="AE25" s="72" t="n">
        <v>2023</v>
      </c>
    </row>
    <row customFormat="true" ht="91" outlineLevel="0" r="26" s="65">
      <c r="B26" s="14" t="n">
        <v>18</v>
      </c>
      <c r="C26" s="66" t="s">
        <v>48</v>
      </c>
      <c r="D26" s="14" t="s">
        <v>139</v>
      </c>
      <c r="E26" s="14" t="s">
        <v>159</v>
      </c>
      <c r="F26" s="14" t="n">
        <v>70</v>
      </c>
      <c r="G26" s="14" t="s">
        <v>97</v>
      </c>
      <c r="H26" s="14" t="n">
        <v>3547</v>
      </c>
      <c r="I26" s="14" t="n">
        <v>254.1</v>
      </c>
      <c r="J26" s="67" t="s">
        <v>160</v>
      </c>
      <c r="K26" s="73" t="s">
        <v>155</v>
      </c>
      <c r="L26" s="14" t="s">
        <v>161</v>
      </c>
      <c r="M26" s="69" t="n">
        <f aca="false" ca="false" dt2D="false" dtr="false" t="normal">SUM(N26:R26)</f>
        <v>1073222</v>
      </c>
      <c r="N26" s="69" t="n">
        <v>1073222</v>
      </c>
      <c r="O26" s="69" t="n"/>
      <c r="P26" s="69" t="n"/>
      <c r="Q26" s="69" t="n"/>
      <c r="R26" s="69" t="n"/>
      <c r="S26" s="69" t="n">
        <f aca="false" ca="false" dt2D="false" dtr="false" t="normal">SUM(T26:X26)</f>
        <v>1049046.33</v>
      </c>
      <c r="T26" s="69" t="n">
        <v>1049046.33</v>
      </c>
      <c r="U26" s="69" t="n"/>
      <c r="V26" s="69" t="n"/>
      <c r="W26" s="69" t="n"/>
      <c r="X26" s="69" t="n"/>
      <c r="Y26" s="70" t="n"/>
      <c r="Z26" s="71" t="n"/>
      <c r="AA26" s="71" t="n"/>
      <c r="AB26" s="71" t="n"/>
      <c r="AC26" s="71" t="n"/>
      <c r="AD26" s="71" t="n"/>
      <c r="AE26" s="72" t="n">
        <v>2021</v>
      </c>
    </row>
    <row customFormat="true" ht="55" outlineLevel="0" r="27" s="65">
      <c r="B27" s="14" t="n">
        <v>19</v>
      </c>
      <c r="C27" s="14" t="s">
        <v>48</v>
      </c>
      <c r="D27" s="14" t="s">
        <v>162</v>
      </c>
      <c r="E27" s="14" t="s">
        <v>163</v>
      </c>
      <c r="F27" s="14" t="n">
        <v>80</v>
      </c>
      <c r="G27" s="14" t="s">
        <v>97</v>
      </c>
      <c r="H27" s="14" t="n">
        <v>624</v>
      </c>
      <c r="I27" s="14" t="n">
        <v>809.3</v>
      </c>
      <c r="J27" s="67" t="s">
        <v>164</v>
      </c>
      <c r="K27" s="14" t="s">
        <v>98</v>
      </c>
      <c r="L27" s="68" t="s">
        <v>165</v>
      </c>
      <c r="M27" s="69" t="n">
        <f aca="false" ca="false" dt2D="false" dtr="false" t="normal">SUM(N27:R27)</f>
        <v>41930958.57</v>
      </c>
      <c r="N27" s="69" t="n"/>
      <c r="O27" s="69" t="n"/>
      <c r="P27" s="69" t="n"/>
      <c r="Q27" s="69" t="n">
        <v>41930958.57</v>
      </c>
      <c r="R27" s="69" t="n"/>
      <c r="S27" s="69" t="n">
        <f aca="false" ca="false" dt2D="false" dtr="false" t="normal">SUM(T27:X27)</f>
        <v>40986411.33</v>
      </c>
      <c r="T27" s="69" t="n"/>
      <c r="U27" s="69" t="n"/>
      <c r="V27" s="69" t="n"/>
      <c r="W27" s="69" t="n">
        <v>40986411.33</v>
      </c>
      <c r="X27" s="69" t="n"/>
      <c r="Y27" s="70" t="n"/>
      <c r="Z27" s="71" t="n"/>
      <c r="AA27" s="71" t="n"/>
      <c r="AB27" s="71" t="n"/>
      <c r="AC27" s="71" t="n"/>
      <c r="AD27" s="71" t="n"/>
      <c r="AE27" s="72" t="n">
        <v>2024</v>
      </c>
    </row>
    <row customFormat="true" ht="52" outlineLevel="0" r="28" s="65">
      <c r="B28" s="14" t="n">
        <v>20</v>
      </c>
      <c r="C28" s="14" t="s">
        <v>166</v>
      </c>
      <c r="D28" s="14" t="s">
        <v>95</v>
      </c>
      <c r="E28" s="14" t="s">
        <v>167</v>
      </c>
      <c r="F28" s="14" t="n">
        <v>79</v>
      </c>
      <c r="G28" s="14" t="s">
        <v>97</v>
      </c>
      <c r="H28" s="14" t="n">
        <v>2423</v>
      </c>
      <c r="I28" s="14" t="n">
        <v>93.7</v>
      </c>
      <c r="J28" s="67" t="s">
        <v>112</v>
      </c>
      <c r="K28" s="14" t="s">
        <v>98</v>
      </c>
      <c r="L28" s="14" t="s">
        <v>168</v>
      </c>
      <c r="M28" s="69" t="n">
        <f aca="false" ca="false" dt2D="false" dtr="false" t="normal">SUM(N28:R28)</f>
        <v>6303281.22</v>
      </c>
      <c r="N28" s="69" t="n"/>
      <c r="O28" s="69" t="n">
        <v>6303281.22</v>
      </c>
      <c r="P28" s="69" t="n"/>
      <c r="Q28" s="69" t="n"/>
      <c r="R28" s="69" t="n"/>
      <c r="S28" s="69" t="n">
        <v>6161291.92</v>
      </c>
      <c r="T28" s="69" t="n"/>
      <c r="U28" s="69" t="n">
        <v>6161291.92</v>
      </c>
      <c r="V28" s="69" t="n"/>
      <c r="W28" s="69" t="n"/>
      <c r="X28" s="69" t="n"/>
      <c r="Y28" s="70" t="n"/>
      <c r="Z28" s="71" t="n"/>
      <c r="AA28" s="71" t="n"/>
      <c r="AB28" s="71" t="n"/>
      <c r="AC28" s="71" t="n"/>
      <c r="AD28" s="71" t="n"/>
      <c r="AE28" s="72" t="n">
        <v>2022</v>
      </c>
    </row>
    <row customFormat="true" ht="78" outlineLevel="0" r="29" s="65">
      <c r="B29" s="14" t="n">
        <v>21</v>
      </c>
      <c r="C29" s="14" t="s">
        <v>169</v>
      </c>
      <c r="D29" s="14" t="s">
        <v>139</v>
      </c>
      <c r="E29" s="14" t="s">
        <v>170</v>
      </c>
      <c r="F29" s="14" t="n">
        <v>80</v>
      </c>
      <c r="G29" s="14" t="s">
        <v>97</v>
      </c>
      <c r="H29" s="14" t="n">
        <v>604</v>
      </c>
      <c r="I29" s="14" t="n">
        <v>867</v>
      </c>
      <c r="J29" s="67" t="s">
        <v>171</v>
      </c>
      <c r="K29" s="73" t="s">
        <v>108</v>
      </c>
      <c r="L29" s="14" t="s">
        <v>172</v>
      </c>
      <c r="M29" s="69" t="n">
        <f aca="false" ca="false" dt2D="false" dtr="false" t="normal">SUM(N29:R29)</f>
        <v>110614050</v>
      </c>
      <c r="N29" s="69" t="n"/>
      <c r="O29" s="69" t="n"/>
      <c r="P29" s="69" t="n"/>
      <c r="Q29" s="75" t="n">
        <v>110614050</v>
      </c>
      <c r="R29" s="75" t="n"/>
      <c r="S29" s="75" t="n">
        <v>108122357.91</v>
      </c>
      <c r="T29" s="69" t="n"/>
      <c r="U29" s="69" t="n"/>
      <c r="V29" s="69" t="n"/>
      <c r="W29" s="75" t="n">
        <v>108122357.91</v>
      </c>
      <c r="X29" s="69" t="n"/>
      <c r="Y29" s="70" t="n"/>
      <c r="Z29" s="71" t="n"/>
      <c r="AA29" s="71" t="n"/>
      <c r="AB29" s="71" t="n"/>
      <c r="AC29" s="71" t="n"/>
      <c r="AD29" s="71" t="n"/>
      <c r="AE29" s="72" t="n">
        <v>2024</v>
      </c>
    </row>
    <row customFormat="true" ht="130" outlineLevel="0" r="30" s="65">
      <c r="B30" s="14" t="n">
        <v>22</v>
      </c>
      <c r="C30" s="14" t="s">
        <v>173</v>
      </c>
      <c r="D30" s="14" t="s">
        <v>120</v>
      </c>
      <c r="E30" s="14" t="s">
        <v>174</v>
      </c>
      <c r="F30" s="14" t="n">
        <v>60.36</v>
      </c>
      <c r="G30" s="14" t="s">
        <v>97</v>
      </c>
      <c r="H30" s="14" t="n">
        <v>251</v>
      </c>
      <c r="I30" s="14" t="n">
        <v>228</v>
      </c>
      <c r="J30" s="67" t="s">
        <v>175</v>
      </c>
      <c r="K30" s="14" t="s">
        <v>98</v>
      </c>
      <c r="L30" s="68" t="s">
        <v>176</v>
      </c>
      <c r="M30" s="69" t="n">
        <f aca="false" ca="false" dt2D="false" dtr="false" t="normal">SUM(N30:R30)</f>
        <v>14194100</v>
      </c>
      <c r="N30" s="69" t="n"/>
      <c r="O30" s="69" t="n"/>
      <c r="P30" s="69" t="n"/>
      <c r="Q30" s="75" t="n">
        <v>14194100</v>
      </c>
      <c r="R30" s="75" t="n"/>
      <c r="S30" s="75" t="n">
        <v>13874363.7</v>
      </c>
      <c r="T30" s="69" t="n"/>
      <c r="U30" s="69" t="n"/>
      <c r="V30" s="69" t="n"/>
      <c r="W30" s="75" t="n">
        <v>13874363.7</v>
      </c>
      <c r="X30" s="69" t="n"/>
      <c r="Y30" s="70" t="n"/>
      <c r="Z30" s="71" t="n"/>
      <c r="AA30" s="71" t="n"/>
      <c r="AB30" s="71" t="n"/>
      <c r="AC30" s="71" t="n"/>
      <c r="AD30" s="71" t="n"/>
      <c r="AE30" s="72" t="n">
        <v>2024</v>
      </c>
    </row>
    <row customFormat="true" ht="117" outlineLevel="0" r="31" s="65">
      <c r="B31" s="14" t="n">
        <v>23</v>
      </c>
      <c r="C31" s="14" t="s">
        <v>173</v>
      </c>
      <c r="D31" s="14" t="s">
        <v>162</v>
      </c>
      <c r="E31" s="14" t="s">
        <v>177</v>
      </c>
      <c r="F31" s="14" t="n">
        <v>52.1</v>
      </c>
      <c r="G31" s="14" t="s">
        <v>97</v>
      </c>
      <c r="H31" s="14" t="n">
        <v>436</v>
      </c>
      <c r="I31" s="14" t="n">
        <v>158.5</v>
      </c>
      <c r="J31" s="67" t="s">
        <v>175</v>
      </c>
      <c r="K31" s="14" t="s">
        <v>98</v>
      </c>
      <c r="L31" s="68" t="s">
        <v>178</v>
      </c>
      <c r="M31" s="69" t="n">
        <f aca="false" ca="false" dt2D="false" dtr="false" t="normal">SUM(N31:R31)</f>
        <v>14101100</v>
      </c>
      <c r="N31" s="69" t="n"/>
      <c r="O31" s="69" t="n"/>
      <c r="P31" s="75" t="n"/>
      <c r="Q31" s="75" t="n">
        <v>14101100</v>
      </c>
      <c r="R31" s="75" t="n"/>
      <c r="S31" s="75" t="n">
        <v>13783458.62</v>
      </c>
      <c r="T31" s="75" t="n"/>
      <c r="U31" s="75" t="n"/>
      <c r="V31" s="75" t="n"/>
      <c r="W31" s="75" t="n">
        <v>13783458.62</v>
      </c>
      <c r="X31" s="69" t="n"/>
      <c r="Y31" s="70" t="n"/>
      <c r="Z31" s="71" t="n"/>
      <c r="AA31" s="71" t="n"/>
      <c r="AB31" s="71" t="n"/>
      <c r="AC31" s="71" t="n"/>
      <c r="AD31" s="71" t="n"/>
      <c r="AE31" s="72" t="n">
        <v>2024</v>
      </c>
    </row>
    <row outlineLevel="0" r="32">
      <c r="B32" s="44" t="n"/>
      <c r="C32" s="45" t="s">
        <v>79</v>
      </c>
      <c r="D32" s="44" t="n"/>
      <c r="E32" s="44" t="n"/>
      <c r="F32" s="44" t="n"/>
      <c r="G32" s="44" t="n"/>
      <c r="H32" s="44" t="n"/>
      <c r="I32" s="45" t="n"/>
      <c r="J32" s="44" t="n"/>
      <c r="K32" s="44" t="n"/>
      <c r="L32" s="44" t="n"/>
      <c r="M32" s="77" t="n">
        <f aca="false" ca="false" dt2D="false" dtr="false" t="normal">SUM(M9:M31)</f>
        <v>609106395.96</v>
      </c>
      <c r="N32" s="77" t="n">
        <f aca="false" ca="false" dt2D="false" dtr="false" t="normal">SUM(N9:N31)</f>
        <v>80916874.65</v>
      </c>
      <c r="O32" s="77" t="n">
        <f aca="false" ca="false" dt2D="false" dtr="false" t="normal">SUM(O9:O31)</f>
        <v>53431045.65</v>
      </c>
      <c r="P32" s="77" t="n">
        <f aca="false" ca="false" dt2D="false" dtr="false" t="normal">SUM(P9:P31)</f>
        <v>133147582.66</v>
      </c>
      <c r="Q32" s="77" t="n">
        <f aca="false" ca="false" dt2D="false" dtr="false" t="normal">SUM(Q9:Q31)</f>
        <v>259095208.57</v>
      </c>
      <c r="R32" s="77" t="n">
        <f aca="false" ca="false" dt2D="false" dtr="false" t="normal">SUM(R9:R31)</f>
        <v>82515684.43</v>
      </c>
      <c r="S32" s="77" t="n">
        <f aca="false" ca="false" dt2D="false" dtr="false" t="normal">SUM(S9:S31)</f>
        <v>595385567.1624839</v>
      </c>
      <c r="T32" s="77" t="n">
        <f aca="false" ca="false" dt2D="false" dtr="false" t="normal">SUM(T9:T31)</f>
        <v>79094120.905</v>
      </c>
      <c r="U32" s="77" t="n">
        <f aca="false" ca="false" dt2D="false" dtr="false" t="normal">SUM(U9:U31)</f>
        <v>52227444.63</v>
      </c>
      <c r="V32" s="77" t="n">
        <f aca="false" ca="false" dt2D="false" dtr="false" t="normal">SUM(V9:V31)</f>
        <v>130148286.228</v>
      </c>
      <c r="W32" s="77" t="n">
        <f aca="false" ca="false" dt2D="false" dtr="false" t="normal">SUM(W9:W31)</f>
        <v>253258799.89</v>
      </c>
      <c r="X32" s="77" t="n">
        <f aca="false" ca="false" dt2D="false" dtr="false" t="normal">SUM(X9:X31)</f>
        <v>80656915.5094839</v>
      </c>
      <c r="Y32" s="78" t="n">
        <f aca="false" ca="false" dt2D="false" dtr="false" t="normal">SUM(Y9:Y31)</f>
        <v>0</v>
      </c>
      <c r="Z32" s="78" t="n">
        <f aca="false" ca="false" dt2D="false" dtr="false" t="normal">SUM(Z9:Z31)</f>
        <v>0</v>
      </c>
      <c r="AA32" s="78" t="n">
        <f aca="false" ca="false" dt2D="false" dtr="false" t="normal">SUM(AA9:AA31)</f>
        <v>0</v>
      </c>
      <c r="AB32" s="78" t="n">
        <f aca="false" ca="false" dt2D="false" dtr="false" t="normal">SUM(AB9:AB31)</f>
        <v>0</v>
      </c>
      <c r="AC32" s="78" t="n">
        <f aca="false" ca="false" dt2D="false" dtr="false" t="normal">SUM(AC9:AC31)</f>
        <v>0</v>
      </c>
      <c r="AD32" s="78" t="n">
        <f aca="false" ca="false" dt2D="false" dtr="false" t="normal">SUM(AD9:AD31)</f>
        <v>0</v>
      </c>
      <c r="AE32" s="78" t="n"/>
    </row>
    <row outlineLevel="0" r="33">
      <c r="B33" s="0" t="n"/>
      <c r="C33" s="0" t="n"/>
      <c r="D33" s="0" t="n"/>
      <c r="E33" s="0" t="n"/>
      <c r="F33" s="0" t="n"/>
      <c r="G33" s="0" t="n"/>
      <c r="H33" s="0" t="n"/>
      <c r="I33" s="0" t="n"/>
      <c r="J33" s="0" t="n"/>
      <c r="K33" s="0" t="n"/>
      <c r="L33" s="0" t="n"/>
      <c r="M33" s="0" t="n"/>
      <c r="N33" s="0" t="n"/>
      <c r="O33" s="0" t="n"/>
      <c r="P33" s="0" t="n"/>
      <c r="Q33" s="0" t="n"/>
      <c r="R33" s="0" t="n"/>
      <c r="S33" s="0" t="n"/>
      <c r="T33" s="0" t="n"/>
      <c r="U33" s="0" t="n"/>
      <c r="V33" s="0" t="n"/>
      <c r="W33" s="0" t="n"/>
      <c r="X33" s="0" t="n"/>
      <c r="Y33" s="57" t="n"/>
      <c r="Z33" s="0" t="n"/>
      <c r="AA33" s="0" t="n"/>
      <c r="AB33" s="0" t="n"/>
      <c r="AC33" s="0" t="n"/>
      <c r="AD33" s="0" t="n"/>
      <c r="AE33" s="0" t="n"/>
    </row>
    <row ht="15.5" outlineLevel="0" r="34">
      <c r="B34" s="50" t="s">
        <v>80</v>
      </c>
      <c r="C34" s="50" t="s"/>
      <c r="D34" s="50" t="s"/>
      <c r="E34" s="50" t="s"/>
      <c r="F34" s="50" t="s"/>
      <c r="G34" s="50" t="s"/>
      <c r="H34" s="50" t="s"/>
      <c r="I34" s="50" t="s"/>
      <c r="J34" s="50" t="s"/>
      <c r="K34" s="50" t="s"/>
      <c r="L34" s="50" t="s"/>
      <c r="M34" s="50" t="s"/>
      <c r="N34" s="50" t="s"/>
      <c r="O34" s="50" t="s"/>
      <c r="P34" s="50" t="s"/>
      <c r="Q34" s="50" t="s"/>
      <c r="R34" s="50" t="s"/>
      <c r="S34" s="0" t="n"/>
      <c r="T34" s="0" t="n"/>
      <c r="U34" s="0" t="n"/>
      <c r="V34" s="0" t="n"/>
      <c r="W34" s="0" t="n"/>
      <c r="X34" s="0" t="n"/>
      <c r="Y34" s="57" t="n"/>
      <c r="Z34" s="0" t="n"/>
      <c r="AA34" s="0" t="n"/>
      <c r="AB34" s="0" t="n"/>
      <c r="AC34" s="0" t="n"/>
      <c r="AD34" s="0" t="n"/>
      <c r="AE34" s="0" t="n"/>
    </row>
    <row ht="15.5" outlineLevel="0" r="35">
      <c r="B35" s="79" t="s">
        <v>179</v>
      </c>
      <c r="C35" s="79" t="s"/>
      <c r="D35" s="79" t="s"/>
      <c r="E35" s="79" t="s"/>
      <c r="F35" s="79" t="s"/>
      <c r="G35" s="79" t="s"/>
      <c r="H35" s="79" t="s"/>
      <c r="I35" s="79" t="s"/>
      <c r="J35" s="79" t="s"/>
      <c r="K35" s="79" t="s"/>
      <c r="L35" s="79" t="s"/>
      <c r="M35" s="79" t="s"/>
      <c r="N35" s="79" t="s"/>
      <c r="O35" s="79" t="s"/>
      <c r="P35" s="79" t="s"/>
      <c r="Q35" s="79" t="s"/>
      <c r="R35" s="79" t="s"/>
      <c r="S35" s="0" t="n"/>
      <c r="T35" s="0" t="n"/>
      <c r="U35" s="0" t="n"/>
      <c r="V35" s="0" t="n"/>
      <c r="W35" s="0" t="n"/>
      <c r="X35" s="0" t="n"/>
      <c r="Y35" s="57" t="n"/>
      <c r="Z35" s="0" t="n"/>
      <c r="AA35" s="0" t="n"/>
      <c r="AB35" s="0" t="n"/>
      <c r="AC35" s="0" t="n"/>
      <c r="AD35" s="0" t="n"/>
      <c r="AE35" s="0" t="n"/>
    </row>
    <row outlineLevel="0" r="36">
      <c r="B36" s="0" t="n"/>
      <c r="C36" s="0" t="n"/>
      <c r="D36" s="0" t="n"/>
      <c r="E36" s="0" t="n"/>
      <c r="F36" s="0" t="n"/>
      <c r="G36" s="0" t="n"/>
      <c r="H36" s="0" t="n"/>
      <c r="I36" s="0" t="n"/>
      <c r="J36" s="0" t="n"/>
      <c r="K36" s="0" t="n"/>
      <c r="L36" s="0" t="n"/>
      <c r="M36" s="0" t="n"/>
      <c r="N36" s="0" t="n"/>
      <c r="O36" s="0" t="n"/>
      <c r="P36" s="0" t="n"/>
      <c r="Q36" s="0" t="n"/>
      <c r="R36" s="0" t="n"/>
      <c r="S36" s="0" t="n"/>
      <c r="T36" s="0" t="n"/>
      <c r="U36" s="0" t="n"/>
      <c r="V36" s="0" t="n"/>
      <c r="W36" s="0" t="n"/>
      <c r="X36" s="0" t="n"/>
      <c r="Y36" s="57" t="n"/>
      <c r="Z36" s="0" t="n"/>
      <c r="AA36" s="0" t="n"/>
      <c r="AB36" s="0" t="n"/>
      <c r="AC36" s="0" t="n"/>
      <c r="AD36" s="0" t="n"/>
      <c r="AE36" s="0" t="n"/>
    </row>
  </sheetData>
  <mergeCells count="22">
    <mergeCell ref="B35:R35"/>
    <mergeCell ref="B34:R34"/>
    <mergeCell ref="E6:E7"/>
    <mergeCell ref="B6:B7"/>
    <mergeCell ref="B4:R4"/>
    <mergeCell ref="Q3:R3"/>
    <mergeCell ref="C6:C7"/>
    <mergeCell ref="D6:D7"/>
    <mergeCell ref="AE6:AE7"/>
    <mergeCell ref="Z6:AD6"/>
    <mergeCell ref="Y6:Y7"/>
    <mergeCell ref="T6:X6"/>
    <mergeCell ref="S6:S7"/>
    <mergeCell ref="M6:M7"/>
    <mergeCell ref="L6:L7"/>
    <mergeCell ref="K6:K7"/>
    <mergeCell ref="J6:J7"/>
    <mergeCell ref="I6:I7"/>
    <mergeCell ref="H6:H7"/>
    <mergeCell ref="G6:G7"/>
    <mergeCell ref="F6:F7"/>
    <mergeCell ref="N6:R6"/>
  </mergeCells>
  <pageMargins bottom="0.590555548667908" footer="0.5" header="0.5" left="0.590555548667908" right="0.590555548667908" top="0.590555548667908"/>
  <pageSetup fitToHeight="0" fitToWidth="0" orientation="portrait" paperHeight="297mm" paperSize="9" paperWidth="210mm" scale="100"/>
</worksheet>
</file>

<file path=xl/worksheets/sheet3.xml><?xml version="1.0" encoding="utf-8"?>
<workshee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4="http://schemas.microsoft.com/office/spreadsheetml/2009/9/main" xmlns:xdr="http://schemas.openxmlformats.org/drawingml/2006/spreadsheetDrawing" xmlns:xm="http://schemas.microsoft.com/office/excel/2006/main" mc:Ignorable="co co-ooxml w14 x14 w15">
  <sheetPr>
    <outlinePr summaryBelow="true" summaryRight="true"/>
  </sheetPr>
  <dimension ref="A1:AD12"/>
  <sheetViews>
    <sheetView showZeros="true" workbookViewId="0"/>
  </sheetViews>
  <sheetFormatPr baseColWidth="8" customHeight="false" defaultColWidth="10.8164064806211" defaultRowHeight="14.5" zeroHeight="false"/>
  <cols>
    <col customWidth="true" max="1" min="1" outlineLevel="0" width="7.81640597312254"/>
    <col customWidth="true" max="2" min="2" outlineLevel="0" width="36.4531251506636"/>
    <col customWidth="true" max="3" min="3" outlineLevel="0" width="46.5429703246993"/>
    <col customWidth="true" max="4" min="4" outlineLevel="0" width="19.7265631674135"/>
    <col customWidth="true" max="5" min="5" outlineLevel="0" width="23.6328132995745"/>
    <col customWidth="true" max="10" min="10" outlineLevel="0" width="16"/>
    <col customWidth="true" max="12" min="12" outlineLevel="0" width="14.9062499629949"/>
  </cols>
  <sheetData>
    <row ht="15.5" outlineLevel="0" r="1">
      <c r="A1" s="10" t="s">
        <v>180</v>
      </c>
      <c r="B1" s="10" t="s"/>
      <c r="C1" s="10" t="s"/>
      <c r="D1" s="10" t="s"/>
      <c r="E1" s="10" t="s"/>
      <c r="F1" s="10" t="s"/>
      <c r="G1" s="10" t="s"/>
      <c r="H1" s="10" t="s"/>
      <c r="I1" s="10" t="s"/>
      <c r="J1" s="10" t="s"/>
      <c r="K1" s="10" t="s"/>
      <c r="L1" s="10" t="s"/>
      <c r="M1" s="10" t="s"/>
      <c r="N1" s="10" t="s"/>
      <c r="O1" s="10" t="s"/>
      <c r="P1" s="10" t="s"/>
      <c r="Q1" s="10" t="s"/>
    </row>
    <row outlineLevel="0" r="3">
      <c r="A3" s="11" t="s">
        <v>2</v>
      </c>
      <c r="B3" s="11" t="s">
        <v>3</v>
      </c>
      <c r="C3" s="11" t="s">
        <v>4</v>
      </c>
      <c r="D3" s="11" t="s">
        <v>5</v>
      </c>
      <c r="E3" s="11" t="s">
        <v>181</v>
      </c>
      <c r="F3" s="11" t="s">
        <v>182</v>
      </c>
      <c r="G3" s="11" t="s">
        <v>9</v>
      </c>
      <c r="H3" s="11" t="s">
        <v>8</v>
      </c>
      <c r="I3" s="11" t="s">
        <v>183</v>
      </c>
      <c r="J3" s="11" t="s">
        <v>11</v>
      </c>
      <c r="K3" s="11" t="s">
        <v>12</v>
      </c>
      <c r="L3" s="11" t="s">
        <v>13</v>
      </c>
      <c r="M3" s="11" t="s">
        <v>14</v>
      </c>
      <c r="N3" s="12" t="s"/>
      <c r="O3" s="12" t="s"/>
      <c r="P3" s="12" t="s"/>
      <c r="Q3" s="13" t="s"/>
      <c r="R3" s="11" t="s">
        <v>15</v>
      </c>
      <c r="S3" s="11" t="s">
        <v>16</v>
      </c>
      <c r="T3" s="12" t="s"/>
      <c r="U3" s="12" t="s"/>
      <c r="V3" s="12" t="s"/>
      <c r="W3" s="13" t="s"/>
      <c r="X3" s="11" t="s">
        <v>17</v>
      </c>
      <c r="Y3" s="11" t="s">
        <v>184</v>
      </c>
      <c r="Z3" s="12" t="s"/>
      <c r="AA3" s="12" t="s"/>
      <c r="AB3" s="12" t="s"/>
      <c r="AC3" s="13" t="s"/>
      <c r="AD3" s="11" t="s">
        <v>19</v>
      </c>
    </row>
    <row outlineLevel="0" r="4">
      <c r="A4" s="15" t="s"/>
      <c r="B4" s="15" t="s"/>
      <c r="C4" s="15" t="s"/>
      <c r="D4" s="15" t="s"/>
      <c r="E4" s="15" t="s"/>
      <c r="F4" s="15" t="s"/>
      <c r="G4" s="15" t="s"/>
      <c r="H4" s="15" t="s"/>
      <c r="I4" s="15" t="s"/>
      <c r="J4" s="15" t="s"/>
      <c r="K4" s="15" t="s"/>
      <c r="L4" s="15" t="s"/>
      <c r="M4" s="11" t="n">
        <v>2021</v>
      </c>
      <c r="N4" s="11" t="n">
        <v>2022</v>
      </c>
      <c r="O4" s="11" t="n">
        <v>2023</v>
      </c>
      <c r="P4" s="11" t="n">
        <v>2024</v>
      </c>
      <c r="Q4" s="11" t="n">
        <v>2025</v>
      </c>
      <c r="R4" s="15" t="s"/>
      <c r="S4" s="11" t="n">
        <v>2021</v>
      </c>
      <c r="T4" s="11" t="n">
        <v>2022</v>
      </c>
      <c r="U4" s="11" t="n">
        <v>2023</v>
      </c>
      <c r="V4" s="11" t="n">
        <v>2024</v>
      </c>
      <c r="W4" s="11" t="n">
        <v>2025</v>
      </c>
      <c r="X4" s="15" t="s"/>
      <c r="Y4" s="11" t="n">
        <v>2021</v>
      </c>
      <c r="Z4" s="11" t="n">
        <v>2022</v>
      </c>
      <c r="AA4" s="11" t="n">
        <v>2023</v>
      </c>
      <c r="AB4" s="11" t="n">
        <v>2024</v>
      </c>
      <c r="AC4" s="11" t="n">
        <v>2025</v>
      </c>
      <c r="AD4" s="15" t="s"/>
    </row>
    <row outlineLevel="0" r="5">
      <c r="A5" s="80" t="n">
        <v>1</v>
      </c>
      <c r="B5" s="80" t="n">
        <v>2</v>
      </c>
      <c r="C5" s="80" t="n">
        <v>3</v>
      </c>
      <c r="D5" s="80" t="n">
        <v>4</v>
      </c>
      <c r="E5" s="80" t="n">
        <v>5</v>
      </c>
      <c r="F5" s="80" t="n">
        <v>6</v>
      </c>
      <c r="G5" s="80" t="n">
        <v>7</v>
      </c>
      <c r="H5" s="80" t="n">
        <v>8</v>
      </c>
      <c r="I5" s="80" t="n">
        <v>9</v>
      </c>
      <c r="J5" s="80" t="n">
        <v>10</v>
      </c>
      <c r="K5" s="80" t="n">
        <v>11</v>
      </c>
      <c r="L5" s="80" t="n">
        <v>12</v>
      </c>
      <c r="M5" s="80" t="n">
        <v>13</v>
      </c>
      <c r="N5" s="80" t="n">
        <v>14</v>
      </c>
      <c r="O5" s="80" t="n">
        <v>15</v>
      </c>
      <c r="P5" s="80" t="n">
        <v>16</v>
      </c>
      <c r="Q5" s="80" t="n">
        <v>17</v>
      </c>
      <c r="R5" s="80" t="n">
        <v>18</v>
      </c>
      <c r="S5" s="80" t="n">
        <v>19</v>
      </c>
      <c r="T5" s="80" t="n">
        <v>20</v>
      </c>
      <c r="U5" s="80" t="n">
        <v>21</v>
      </c>
      <c r="V5" s="80" t="n">
        <v>22</v>
      </c>
      <c r="W5" s="80" t="n">
        <v>23</v>
      </c>
      <c r="X5" s="80" t="n">
        <v>24</v>
      </c>
      <c r="Y5" s="80" t="n">
        <v>25</v>
      </c>
      <c r="Z5" s="80" t="n">
        <v>26</v>
      </c>
      <c r="AA5" s="80" t="n">
        <v>27</v>
      </c>
      <c r="AB5" s="80" t="n">
        <v>28</v>
      </c>
      <c r="AC5" s="80" t="n">
        <v>29</v>
      </c>
      <c r="AD5" s="80" t="n">
        <v>30</v>
      </c>
    </row>
    <row ht="65" outlineLevel="0" r="6">
      <c r="A6" s="11" t="n">
        <v>1</v>
      </c>
      <c r="B6" s="81" t="s">
        <v>67</v>
      </c>
      <c r="C6" s="82" t="s">
        <v>185</v>
      </c>
      <c r="D6" s="81" t="s">
        <v>186</v>
      </c>
      <c r="E6" s="81" t="s">
        <v>187</v>
      </c>
      <c r="F6" s="83" t="n">
        <v>87</v>
      </c>
      <c r="G6" s="83" t="n">
        <v>3263</v>
      </c>
      <c r="H6" s="68" t="s">
        <v>33</v>
      </c>
      <c r="I6" s="73" t="n">
        <v>320</v>
      </c>
      <c r="J6" s="84" t="s">
        <v>188</v>
      </c>
      <c r="K6" s="85" t="s">
        <v>102</v>
      </c>
      <c r="L6" s="86" t="n">
        <v>68600000</v>
      </c>
      <c r="M6" s="86" t="n"/>
      <c r="N6" s="87" t="n"/>
      <c r="O6" s="86" t="n">
        <v>68600000</v>
      </c>
      <c r="P6" s="87" t="n"/>
      <c r="Q6" s="87" t="n"/>
      <c r="R6" s="87" t="n">
        <v>67054699.27</v>
      </c>
      <c r="S6" s="87" t="n"/>
      <c r="T6" s="88" t="n"/>
      <c r="U6" s="87" t="n">
        <v>67054699.27</v>
      </c>
      <c r="V6" s="88" t="n"/>
      <c r="W6" s="89" t="n"/>
      <c r="X6" s="90" t="n"/>
      <c r="Y6" s="90" t="n"/>
      <c r="Z6" s="90" t="n"/>
      <c r="AA6" s="90" t="n"/>
      <c r="AB6" s="90" t="n"/>
      <c r="AC6" s="90" t="n"/>
      <c r="AD6" s="64" t="n">
        <v>2023</v>
      </c>
    </row>
    <row ht="52" outlineLevel="0" r="7">
      <c r="A7" s="11" t="n">
        <v>2</v>
      </c>
      <c r="B7" s="81" t="s">
        <v>67</v>
      </c>
      <c r="C7" s="82" t="s">
        <v>189</v>
      </c>
      <c r="D7" s="11" t="s">
        <v>190</v>
      </c>
      <c r="E7" s="81" t="s">
        <v>187</v>
      </c>
      <c r="F7" s="83" t="n">
        <v>81</v>
      </c>
      <c r="G7" s="83" t="n">
        <v>288</v>
      </c>
      <c r="H7" s="68" t="s">
        <v>33</v>
      </c>
      <c r="I7" s="73" t="n">
        <v>70</v>
      </c>
      <c r="J7" s="91" t="n">
        <v>15</v>
      </c>
      <c r="K7" s="85" t="s">
        <v>98</v>
      </c>
      <c r="L7" s="87" t="n">
        <v>27215000</v>
      </c>
      <c r="M7" s="87" t="n"/>
      <c r="N7" s="87" t="n"/>
      <c r="O7" s="87" t="n"/>
      <c r="P7" s="87" t="n">
        <v>27215000</v>
      </c>
      <c r="Q7" s="87" t="n"/>
      <c r="R7" s="92" t="n">
        <v>26601948.11</v>
      </c>
      <c r="S7" s="88" t="n"/>
      <c r="T7" s="88" t="n"/>
      <c r="U7" s="88" t="n"/>
      <c r="V7" s="92" t="n">
        <v>26601948.11</v>
      </c>
      <c r="W7" s="89" t="n"/>
      <c r="X7" s="90" t="n"/>
      <c r="Y7" s="90" t="n"/>
      <c r="Z7" s="90" t="n"/>
      <c r="AA7" s="90" t="n"/>
      <c r="AB7" s="90" t="n"/>
      <c r="AC7" s="90" t="n"/>
      <c r="AD7" s="64" t="n">
        <v>2024</v>
      </c>
    </row>
    <row ht="52" outlineLevel="0" r="8">
      <c r="A8" s="11" t="n">
        <v>3</v>
      </c>
      <c r="B8" s="81" t="s">
        <v>119</v>
      </c>
      <c r="C8" s="82" t="s">
        <v>191</v>
      </c>
      <c r="D8" s="81" t="s">
        <v>192</v>
      </c>
      <c r="E8" s="81" t="s">
        <v>187</v>
      </c>
      <c r="F8" s="93" t="n">
        <v>90</v>
      </c>
      <c r="G8" s="93" t="n">
        <v>979</v>
      </c>
      <c r="H8" s="68" t="s">
        <v>33</v>
      </c>
      <c r="I8" s="73" t="n">
        <v>320</v>
      </c>
      <c r="J8" s="73" t="s">
        <v>188</v>
      </c>
      <c r="K8" s="85" t="s">
        <v>102</v>
      </c>
      <c r="L8" s="86" t="n">
        <v>60456160</v>
      </c>
      <c r="M8" s="87" t="n"/>
      <c r="N8" s="87" t="n"/>
      <c r="O8" s="87" t="n"/>
      <c r="P8" s="86" t="n">
        <v>60456160</v>
      </c>
      <c r="Q8" s="87" t="n"/>
      <c r="R8" s="94" t="n">
        <v>59094309.5</v>
      </c>
      <c r="S8" s="88" t="n"/>
      <c r="T8" s="88" t="n"/>
      <c r="U8" s="88" t="n"/>
      <c r="V8" s="92" t="n">
        <v>59094309.45</v>
      </c>
      <c r="W8" s="89" t="n"/>
      <c r="X8" s="90" t="n"/>
      <c r="Y8" s="90" t="n"/>
      <c r="Z8" s="90" t="n"/>
      <c r="AA8" s="90" t="n"/>
      <c r="AB8" s="90" t="n"/>
      <c r="AC8" s="90" t="n"/>
      <c r="AD8" s="64" t="n">
        <v>2024</v>
      </c>
    </row>
    <row outlineLevel="0" r="9">
      <c r="A9" s="45" t="n"/>
      <c r="B9" s="45" t="s">
        <v>79</v>
      </c>
      <c r="C9" s="44" t="n"/>
      <c r="D9" s="44" t="n"/>
      <c r="E9" s="44" t="n"/>
      <c r="F9" s="44" t="n"/>
      <c r="G9" s="44" t="n"/>
      <c r="H9" s="44" t="n"/>
      <c r="I9" s="45" t="n"/>
      <c r="J9" s="44" t="n"/>
      <c r="K9" s="44" t="n"/>
      <c r="L9" s="78" t="n">
        <v>156271160</v>
      </c>
      <c r="M9" s="78" t="n">
        <v>0</v>
      </c>
      <c r="N9" s="78" t="n">
        <v>0</v>
      </c>
      <c r="O9" s="77" t="n">
        <f aca="false" ca="false" dt2D="false" dtr="false" t="normal">O6+O7</f>
        <v>68600000</v>
      </c>
      <c r="P9" s="78" t="n">
        <v>87671160</v>
      </c>
      <c r="Q9" s="78" t="n">
        <v>0</v>
      </c>
      <c r="R9" s="95" t="n">
        <v>152750956.9</v>
      </c>
      <c r="S9" s="78" t="n">
        <v>0</v>
      </c>
      <c r="T9" s="78" t="n">
        <v>0</v>
      </c>
      <c r="U9" s="87" t="n">
        <v>67054699.27</v>
      </c>
      <c r="V9" s="78" t="n">
        <v>85696257.56</v>
      </c>
      <c r="W9" s="78" t="n">
        <v>0</v>
      </c>
      <c r="X9" s="78" t="n">
        <v>0</v>
      </c>
      <c r="Y9" s="78" t="n">
        <v>0</v>
      </c>
      <c r="Z9" s="78" t="n">
        <v>0</v>
      </c>
      <c r="AA9" s="78" t="n">
        <v>0</v>
      </c>
      <c r="AB9" s="78" t="n">
        <v>0</v>
      </c>
      <c r="AC9" s="78" t="n">
        <v>0</v>
      </c>
      <c r="AD9" s="78" t="n"/>
    </row>
    <row ht="15.5" outlineLevel="0" r="11">
      <c r="A11" s="50" t="s">
        <v>80</v>
      </c>
      <c r="B11" s="50" t="s"/>
      <c r="C11" s="50" t="s"/>
      <c r="D11" s="50" t="s"/>
      <c r="E11" s="50" t="s"/>
      <c r="F11" s="50" t="s"/>
      <c r="G11" s="50" t="s"/>
      <c r="H11" s="50" t="s"/>
      <c r="I11" s="50" t="s"/>
      <c r="J11" s="50" t="s"/>
      <c r="K11" s="50" t="s"/>
      <c r="L11" s="50" t="s"/>
      <c r="M11" s="50" t="s"/>
      <c r="N11" s="50" t="s"/>
      <c r="O11" s="50" t="s"/>
      <c r="P11" s="50" t="s"/>
      <c r="Q11" s="50" t="s"/>
      <c r="R11" s="50" t="s"/>
    </row>
    <row ht="15.5" outlineLevel="0" r="12">
      <c r="A12" s="79" t="s">
        <v>193</v>
      </c>
      <c r="B12" s="79" t="s"/>
      <c r="C12" s="79" t="s"/>
      <c r="D12" s="79" t="s"/>
      <c r="E12" s="79" t="s"/>
      <c r="F12" s="79" t="s"/>
      <c r="G12" s="79" t="s"/>
      <c r="H12" s="79" t="s"/>
      <c r="I12" s="79" t="s"/>
      <c r="J12" s="79" t="s"/>
      <c r="K12" s="79" t="s"/>
      <c r="L12" s="79" t="s"/>
      <c r="M12" s="79" t="s"/>
      <c r="N12" s="79" t="s"/>
      <c r="O12" s="79" t="s"/>
      <c r="P12" s="79" t="s"/>
      <c r="Q12" s="79" t="s"/>
    </row>
  </sheetData>
  <mergeCells count="21">
    <mergeCell ref="A12:Q12"/>
    <mergeCell ref="A11:R11"/>
    <mergeCell ref="A1:Q1"/>
    <mergeCell ref="A3:A4"/>
    <mergeCell ref="AD3:AD4"/>
    <mergeCell ref="Y3:AC3"/>
    <mergeCell ref="X3:X4"/>
    <mergeCell ref="S3:W3"/>
    <mergeCell ref="R3:R4"/>
    <mergeCell ref="B3:B4"/>
    <mergeCell ref="C3:C4"/>
    <mergeCell ref="D3:D4"/>
    <mergeCell ref="E3:E4"/>
    <mergeCell ref="F3:F4"/>
    <mergeCell ref="G3:G4"/>
    <mergeCell ref="H3:H4"/>
    <mergeCell ref="I3:I4"/>
    <mergeCell ref="J3:J4"/>
    <mergeCell ref="K3:K4"/>
    <mergeCell ref="L3:L4"/>
    <mergeCell ref="M3:Q3"/>
  </mergeCells>
  <pageMargins bottom="0.590555548667908" footer="0.5" header="0.5" left="0.590555548667908" right="0.590555548667908" top="0.590555548667908"/>
  <pageSetup fitToHeight="0" fitToWidth="0" orientation="portrait" paperHeight="297mm" paperSize="9" paperWidth="210mm" scale="100"/>
</worksheet>
</file>

<file path=xl/worksheets/sheet4.xml><?xml version="1.0" encoding="utf-8"?>
<workshee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4="http://schemas.microsoft.com/office/spreadsheetml/2009/9/main" xmlns:xdr="http://schemas.openxmlformats.org/drawingml/2006/spreadsheetDrawing" xmlns:xm="http://schemas.microsoft.com/office/excel/2006/main" mc:Ignorable="co co-ooxml w14 x14 w15">
  <sheetPr>
    <outlinePr summaryBelow="true" summaryRight="true"/>
  </sheetPr>
  <dimension ref="A1:AF13"/>
  <sheetViews>
    <sheetView showZeros="true" workbookViewId="0"/>
  </sheetViews>
  <sheetFormatPr baseColWidth="8" customHeight="false" defaultColWidth="10.8164064806211" defaultRowHeight="14.5" zeroHeight="false"/>
  <cols>
    <col customWidth="true" max="3" min="3" outlineLevel="0" width="28.2695311237862"/>
    <col customWidth="true" max="4" min="4" outlineLevel="0" width="43.4531243048327"/>
    <col customWidth="true" max="5" min="5" outlineLevel="0" width="23.1796888255756"/>
    <col customWidth="true" max="6" min="6" outlineLevel="0" width="31.0000005074985"/>
    <col customWidth="true" max="11" min="11" outlineLevel="0" width="19.9062501321611"/>
    <col customWidth="true" max="12" min="12" outlineLevel="0" width="19.542969140536"/>
    <col customWidth="true" max="13" min="13" outlineLevel="0" width="19.7265631674135"/>
    <col customWidth="true" max="16" min="16" outlineLevel="0" width="16.1796869647476"/>
    <col customWidth="true" max="17" min="17" outlineLevel="0" width="15.0000005074985"/>
    <col customWidth="true" max="19" min="19" outlineLevel="0" width="13.1796871339138"/>
    <col customWidth="true" max="22" min="22" outlineLevel="0" width="14.0898431440415"/>
    <col customWidth="true" max="23" min="23" outlineLevel="0" width="18.6328131304083"/>
  </cols>
  <sheetData>
    <row customFormat="true" ht="14.5" outlineLevel="0" r="1" s="96">
      <c r="A1" s="97" t="n"/>
      <c r="B1" s="97" t="n"/>
      <c r="C1" s="97" t="n"/>
      <c r="D1" s="97" t="n"/>
      <c r="E1" s="97" t="n"/>
      <c r="F1" s="97" t="n"/>
      <c r="G1" s="97" t="n"/>
      <c r="H1" s="97" t="n"/>
      <c r="I1" s="97" t="n"/>
      <c r="J1" s="97" t="n"/>
      <c r="K1" s="97" t="n"/>
      <c r="L1" s="97" t="n"/>
      <c r="M1" s="97" t="n"/>
      <c r="N1" s="97" t="n"/>
      <c r="O1" s="97" t="n"/>
      <c r="P1" s="97" t="n"/>
      <c r="Q1" s="97" t="n"/>
      <c r="R1" s="97" t="n"/>
      <c r="S1" s="97" t="n"/>
      <c r="T1" s="97" t="n"/>
      <c r="U1" s="97" t="n"/>
      <c r="V1" s="97" t="n"/>
      <c r="W1" s="97" t="n"/>
      <c r="X1" s="97" t="n"/>
      <c r="Y1" s="97" t="n"/>
      <c r="Z1" s="97" t="n"/>
      <c r="AA1" s="97" t="n"/>
      <c r="AB1" s="97" t="n"/>
      <c r="AC1" s="97" t="n"/>
      <c r="AD1" s="97" t="n"/>
      <c r="AE1" s="97" t="n"/>
      <c r="AF1" s="97" t="n"/>
    </row>
    <row customFormat="true" ht="31" outlineLevel="0" r="2" s="96">
      <c r="A2" s="97" t="n"/>
      <c r="B2" s="97" t="n"/>
      <c r="C2" s="97" t="n"/>
      <c r="D2" s="97" t="n"/>
      <c r="E2" s="97" t="n"/>
      <c r="F2" s="97" t="n"/>
      <c r="G2" s="97" t="n"/>
      <c r="H2" s="97" t="n"/>
      <c r="I2" s="97" t="n"/>
      <c r="J2" s="97" t="n"/>
      <c r="K2" s="97" t="n"/>
      <c r="L2" s="97" t="n"/>
      <c r="M2" s="97" t="n"/>
      <c r="N2" s="97" t="n"/>
      <c r="O2" s="97" t="n"/>
      <c r="P2" s="97" t="n"/>
      <c r="Q2" s="97" t="n"/>
      <c r="R2" s="10" t="s">
        <v>194</v>
      </c>
      <c r="S2" s="10" t="n"/>
      <c r="T2" s="10" t="n"/>
      <c r="U2" s="10" t="n"/>
      <c r="V2" s="10" t="n"/>
      <c r="W2" s="10" t="n"/>
      <c r="X2" s="10" t="n"/>
      <c r="Y2" s="10" t="n"/>
      <c r="Z2" s="10" t="n"/>
      <c r="AA2" s="10" t="n"/>
      <c r="AB2" s="10" t="n"/>
      <c r="AC2" s="10" t="n"/>
      <c r="AD2" s="10" t="n"/>
      <c r="AE2" s="10" t="n"/>
      <c r="AF2" s="10" t="n"/>
    </row>
    <row customFormat="true" ht="15.5" outlineLevel="0" r="3" s="96">
      <c r="A3" s="97" t="n"/>
      <c r="B3" s="10" t="s">
        <v>195</v>
      </c>
      <c r="C3" s="10" t="s"/>
      <c r="D3" s="10" t="s"/>
      <c r="E3" s="10" t="s"/>
      <c r="F3" s="10" t="s"/>
      <c r="G3" s="10" t="s"/>
      <c r="H3" s="10" t="s"/>
      <c r="I3" s="10" t="s"/>
      <c r="J3" s="10" t="s"/>
      <c r="K3" s="10" t="s"/>
      <c r="L3" s="10" t="s"/>
      <c r="M3" s="10" t="s"/>
      <c r="N3" s="10" t="s"/>
      <c r="O3" s="10" t="s"/>
      <c r="P3" s="10" t="s"/>
      <c r="Q3" s="10" t="s"/>
      <c r="R3" s="97" t="n"/>
      <c r="S3" s="97" t="n"/>
      <c r="T3" s="97" t="n"/>
      <c r="U3" s="97" t="n"/>
      <c r="V3" s="97" t="n"/>
      <c r="W3" s="97" t="n"/>
      <c r="X3" s="97" t="n"/>
      <c r="Y3" s="97" t="n"/>
      <c r="Z3" s="97" t="n"/>
      <c r="AA3" s="97" t="n"/>
      <c r="AB3" s="97" t="n"/>
      <c r="AC3" s="97" t="n"/>
      <c r="AD3" s="97" t="n"/>
      <c r="AE3" s="97" t="n"/>
      <c r="AF3" s="97" t="n"/>
    </row>
    <row customFormat="true" ht="14.5" outlineLevel="0" r="4" s="96">
      <c r="A4" s="97" t="n"/>
      <c r="B4" s="97" t="n"/>
      <c r="C4" s="97" t="n"/>
      <c r="D4" s="97" t="n"/>
      <c r="E4" s="97" t="n"/>
      <c r="F4" s="97" t="n"/>
      <c r="G4" s="97" t="n"/>
      <c r="H4" s="97" t="n"/>
      <c r="I4" s="97" t="n"/>
      <c r="J4" s="97" t="n"/>
      <c r="K4" s="97" t="n"/>
      <c r="L4" s="97" t="n"/>
      <c r="M4" s="97" t="n"/>
      <c r="N4" s="97" t="n"/>
      <c r="O4" s="97" t="n"/>
      <c r="P4" s="97" t="n"/>
      <c r="Q4" s="97" t="n"/>
      <c r="R4" s="97" t="n"/>
      <c r="S4" s="97" t="n"/>
      <c r="T4" s="97" t="n"/>
      <c r="U4" s="97" t="n"/>
      <c r="V4" s="97" t="n"/>
      <c r="W4" s="97" t="n"/>
      <c r="X4" s="97" t="n"/>
      <c r="Y4" s="97" t="n"/>
      <c r="Z4" s="97" t="n"/>
      <c r="AA4" s="97" t="n"/>
      <c r="AB4" s="97" t="n"/>
      <c r="AC4" s="97" t="n"/>
      <c r="AD4" s="97" t="n"/>
      <c r="AE4" s="97" t="n"/>
      <c r="AF4" s="97" t="n"/>
    </row>
    <row customFormat="true" ht="14.5" outlineLevel="0" r="5" s="96">
      <c r="A5" s="97" t="n"/>
      <c r="B5" s="11" t="s">
        <v>2</v>
      </c>
      <c r="C5" s="11" t="s">
        <v>3</v>
      </c>
      <c r="D5" s="11" t="s">
        <v>4</v>
      </c>
      <c r="E5" s="11" t="s">
        <v>5</v>
      </c>
      <c r="F5" s="11" t="s">
        <v>196</v>
      </c>
      <c r="G5" s="11" t="s">
        <v>197</v>
      </c>
      <c r="H5" s="11" t="s">
        <v>9</v>
      </c>
      <c r="I5" s="11" t="s">
        <v>8</v>
      </c>
      <c r="J5" s="11" t="s">
        <v>91</v>
      </c>
      <c r="K5" s="11" t="s">
        <v>11</v>
      </c>
      <c r="L5" s="11" t="s">
        <v>12</v>
      </c>
      <c r="M5" s="11" t="s">
        <v>13</v>
      </c>
      <c r="N5" s="11" t="s">
        <v>14</v>
      </c>
      <c r="O5" s="98" t="s"/>
      <c r="P5" s="98" t="s"/>
      <c r="Q5" s="98" t="s"/>
      <c r="R5" s="99" t="s"/>
      <c r="S5" s="11" t="s">
        <v>15</v>
      </c>
      <c r="T5" s="11" t="s">
        <v>16</v>
      </c>
      <c r="U5" s="98" t="s"/>
      <c r="V5" s="98" t="s"/>
      <c r="W5" s="98" t="s"/>
      <c r="X5" s="99" t="s"/>
      <c r="Y5" s="11" t="s">
        <v>17</v>
      </c>
      <c r="Z5" s="11" t="s">
        <v>198</v>
      </c>
      <c r="AA5" s="98" t="s"/>
      <c r="AB5" s="98" t="s"/>
      <c r="AC5" s="98" t="s"/>
      <c r="AD5" s="99" t="s"/>
      <c r="AE5" s="11" t="s">
        <v>199</v>
      </c>
      <c r="AF5" s="97" t="n"/>
    </row>
    <row customFormat="true" ht="14.5" outlineLevel="0" r="6" s="96">
      <c r="A6" s="97" t="n"/>
      <c r="B6" s="100" t="s"/>
      <c r="C6" s="100" t="s"/>
      <c r="D6" s="100" t="s"/>
      <c r="E6" s="100" t="s"/>
      <c r="F6" s="100" t="s"/>
      <c r="G6" s="100" t="s"/>
      <c r="H6" s="100" t="s"/>
      <c r="I6" s="100" t="s"/>
      <c r="J6" s="100" t="s"/>
      <c r="K6" s="100" t="s"/>
      <c r="L6" s="100" t="s"/>
      <c r="M6" s="100" t="s"/>
      <c r="N6" s="101" t="s"/>
      <c r="O6" s="102" t="s"/>
      <c r="P6" s="102" t="s"/>
      <c r="Q6" s="102" t="s"/>
      <c r="R6" s="103" t="s"/>
      <c r="S6" s="100" t="s"/>
      <c r="T6" s="101" t="s"/>
      <c r="U6" s="102" t="s"/>
      <c r="V6" s="102" t="s"/>
      <c r="W6" s="102" t="s"/>
      <c r="X6" s="103" t="s"/>
      <c r="Y6" s="100" t="s"/>
      <c r="Z6" s="101" t="s"/>
      <c r="AA6" s="102" t="s"/>
      <c r="AB6" s="102" t="s"/>
      <c r="AC6" s="102" t="s"/>
      <c r="AD6" s="103" t="s"/>
      <c r="AE6" s="100" t="s"/>
      <c r="AF6" s="97" t="n"/>
    </row>
    <row customFormat="true" ht="14.5" outlineLevel="0" r="7" s="96">
      <c r="A7" s="97" t="n"/>
      <c r="B7" s="15" t="s"/>
      <c r="C7" s="15" t="s"/>
      <c r="D7" s="15" t="s"/>
      <c r="E7" s="15" t="s"/>
      <c r="F7" s="15" t="s"/>
      <c r="G7" s="15" t="s"/>
      <c r="H7" s="15" t="s"/>
      <c r="I7" s="15" t="s"/>
      <c r="J7" s="15" t="s"/>
      <c r="K7" s="15" t="s"/>
      <c r="L7" s="15" t="s"/>
      <c r="M7" s="15" t="s"/>
      <c r="N7" s="11" t="n">
        <v>2021</v>
      </c>
      <c r="O7" s="11" t="n">
        <v>2022</v>
      </c>
      <c r="P7" s="11" t="n">
        <v>2023</v>
      </c>
      <c r="Q7" s="11" t="n">
        <v>2024</v>
      </c>
      <c r="R7" s="11" t="n">
        <v>2025</v>
      </c>
      <c r="S7" s="15" t="s"/>
      <c r="T7" s="11" t="n">
        <v>2021</v>
      </c>
      <c r="U7" s="11" t="n">
        <v>2022</v>
      </c>
      <c r="V7" s="11" t="n">
        <v>2023</v>
      </c>
      <c r="W7" s="11" t="n">
        <v>2024</v>
      </c>
      <c r="X7" s="11" t="n">
        <v>2025</v>
      </c>
      <c r="Y7" s="15" t="s"/>
      <c r="Z7" s="11" t="n">
        <v>2021</v>
      </c>
      <c r="AA7" s="11" t="n">
        <v>2022</v>
      </c>
      <c r="AB7" s="11" t="n">
        <v>2023</v>
      </c>
      <c r="AC7" s="11" t="n">
        <v>2024</v>
      </c>
      <c r="AD7" s="11" t="n">
        <v>2025</v>
      </c>
      <c r="AE7" s="15" t="s"/>
      <c r="AF7" s="97" t="n"/>
    </row>
    <row customFormat="true" ht="14.5" outlineLevel="0" r="8" s="96">
      <c r="A8" s="97" t="n"/>
      <c r="B8" s="18" t="n">
        <v>1</v>
      </c>
      <c r="C8" s="18" t="n">
        <v>2</v>
      </c>
      <c r="D8" s="18" t="n">
        <v>3</v>
      </c>
      <c r="E8" s="18" t="n">
        <v>4</v>
      </c>
      <c r="F8" s="18" t="n">
        <v>5</v>
      </c>
      <c r="G8" s="18" t="n">
        <v>6</v>
      </c>
      <c r="H8" s="18" t="n">
        <v>7</v>
      </c>
      <c r="I8" s="18" t="n">
        <v>8</v>
      </c>
      <c r="J8" s="18" t="n">
        <v>9</v>
      </c>
      <c r="K8" s="18" t="n">
        <v>10</v>
      </c>
      <c r="L8" s="18" t="n">
        <v>11</v>
      </c>
      <c r="M8" s="18" t="n">
        <v>12</v>
      </c>
      <c r="N8" s="18" t="n">
        <v>13</v>
      </c>
      <c r="O8" s="18" t="n">
        <v>14</v>
      </c>
      <c r="P8" s="18" t="n">
        <v>15</v>
      </c>
      <c r="Q8" s="18" t="n">
        <v>16</v>
      </c>
      <c r="R8" s="18" t="n">
        <v>17</v>
      </c>
      <c r="S8" s="18" t="n">
        <v>18</v>
      </c>
      <c r="T8" s="18" t="n">
        <v>19</v>
      </c>
      <c r="U8" s="18" t="n">
        <v>20</v>
      </c>
      <c r="V8" s="18" t="n">
        <v>21</v>
      </c>
      <c r="W8" s="18" t="n">
        <v>22</v>
      </c>
      <c r="X8" s="18" t="n">
        <v>23</v>
      </c>
      <c r="Y8" s="18" t="n">
        <v>24</v>
      </c>
      <c r="Z8" s="18" t="n">
        <v>25</v>
      </c>
      <c r="AA8" s="18" t="n">
        <v>26</v>
      </c>
      <c r="AB8" s="18" t="n">
        <v>27</v>
      </c>
      <c r="AC8" s="18" t="n">
        <v>28</v>
      </c>
      <c r="AD8" s="18" t="n">
        <v>29</v>
      </c>
      <c r="AE8" s="18" t="n">
        <v>30</v>
      </c>
      <c r="AF8" s="97" t="n"/>
    </row>
    <row customFormat="true" ht="52" outlineLevel="0" r="9" s="96">
      <c r="A9" s="97" t="n"/>
      <c r="B9" s="104" t="n">
        <v>1</v>
      </c>
      <c r="C9" s="68" t="s">
        <v>200</v>
      </c>
      <c r="D9" s="68" t="s">
        <v>201</v>
      </c>
      <c r="E9" s="58" t="s">
        <v>202</v>
      </c>
      <c r="F9" s="68" t="s">
        <v>203</v>
      </c>
      <c r="G9" s="83" t="n">
        <v>90</v>
      </c>
      <c r="H9" s="83" t="n">
        <v>3687</v>
      </c>
      <c r="I9" s="68" t="s">
        <v>204</v>
      </c>
      <c r="J9" s="73" t="n">
        <v>400</v>
      </c>
      <c r="K9" s="73" t="s">
        <v>205</v>
      </c>
      <c r="L9" s="73" t="s">
        <v>206</v>
      </c>
      <c r="M9" s="86" t="n">
        <v>68600000</v>
      </c>
      <c r="N9" s="86" t="n"/>
      <c r="O9" s="105" t="n"/>
      <c r="P9" s="86" t="n">
        <v>68600000</v>
      </c>
      <c r="Q9" s="86" t="n"/>
      <c r="R9" s="87" t="n"/>
      <c r="S9" s="87" t="n">
        <v>67054699.27</v>
      </c>
      <c r="T9" s="87" t="n"/>
      <c r="U9" s="87" t="n"/>
      <c r="V9" s="87" t="n">
        <v>67054699.27</v>
      </c>
      <c r="W9" s="87" t="n"/>
      <c r="X9" s="87" t="n"/>
      <c r="Y9" s="106" t="n"/>
      <c r="Z9" s="106" t="n"/>
      <c r="AA9" s="106" t="n"/>
      <c r="AB9" s="106" t="n"/>
      <c r="AC9" s="106" t="n"/>
      <c r="AD9" s="106" t="n"/>
      <c r="AE9" s="107" t="n">
        <v>2023</v>
      </c>
      <c r="AF9" s="97" t="n"/>
    </row>
    <row customFormat="true" ht="52" outlineLevel="0" r="10" s="96">
      <c r="A10" s="97" t="n"/>
      <c r="B10" s="104" t="n">
        <v>2</v>
      </c>
      <c r="C10" s="68" t="s">
        <v>200</v>
      </c>
      <c r="D10" s="68" t="s">
        <v>207</v>
      </c>
      <c r="E10" s="68" t="s">
        <v>208</v>
      </c>
      <c r="F10" s="68" t="s">
        <v>203</v>
      </c>
      <c r="G10" s="68" t="n">
        <v>82</v>
      </c>
      <c r="H10" s="68" t="n">
        <v>1890</v>
      </c>
      <c r="I10" s="68" t="s">
        <v>204</v>
      </c>
      <c r="J10" s="108" t="n">
        <v>125.6</v>
      </c>
      <c r="K10" s="91" t="n">
        <v>20</v>
      </c>
      <c r="L10" s="73" t="s">
        <v>209</v>
      </c>
      <c r="M10" s="86" t="n">
        <v>28490000</v>
      </c>
      <c r="N10" s="86" t="n"/>
      <c r="O10" s="86" t="n"/>
      <c r="P10" s="105" t="n"/>
      <c r="Q10" s="86" t="n">
        <v>28490000</v>
      </c>
      <c r="R10" s="87" t="n"/>
      <c r="S10" s="87" t="n">
        <v>27848227.15</v>
      </c>
      <c r="T10" s="87" t="n"/>
      <c r="U10" s="87" t="n"/>
      <c r="V10" s="109" t="n"/>
      <c r="W10" s="87" t="n">
        <v>27848227.15</v>
      </c>
      <c r="X10" s="87" t="n"/>
      <c r="Y10" s="106" t="n"/>
      <c r="Z10" s="106" t="n"/>
      <c r="AA10" s="106" t="n"/>
      <c r="AB10" s="106" t="n"/>
      <c r="AC10" s="106" t="n"/>
      <c r="AD10" s="106" t="n"/>
      <c r="AE10" s="107" t="n">
        <v>2024</v>
      </c>
      <c r="AF10" s="97" t="n"/>
    </row>
    <row customFormat="true" ht="14.5" outlineLevel="0" r="11" s="96">
      <c r="A11" s="97" t="n"/>
      <c r="B11" s="11" t="n"/>
      <c r="C11" s="11" t="s">
        <v>210</v>
      </c>
      <c r="D11" s="110" t="n"/>
      <c r="E11" s="110" t="n"/>
      <c r="F11" s="110" t="n"/>
      <c r="G11" s="110" t="n"/>
      <c r="H11" s="110" t="n"/>
      <c r="I11" s="110" t="n"/>
      <c r="J11" s="11" t="n"/>
      <c r="K11" s="110" t="n"/>
      <c r="L11" s="111" t="n"/>
      <c r="M11" s="87" t="n">
        <v>97090000</v>
      </c>
      <c r="N11" s="87" t="n">
        <v>0</v>
      </c>
      <c r="O11" s="87" t="n">
        <v>0</v>
      </c>
      <c r="P11" s="87" t="n">
        <v>68600000</v>
      </c>
      <c r="Q11" s="87" t="n">
        <v>28490000</v>
      </c>
      <c r="R11" s="87" t="n">
        <v>0</v>
      </c>
      <c r="S11" s="87" t="n">
        <v>94902926.4</v>
      </c>
      <c r="T11" s="87" t="n">
        <v>0</v>
      </c>
      <c r="U11" s="87" t="n">
        <v>0</v>
      </c>
      <c r="V11" s="87" t="n">
        <v>67054699.27</v>
      </c>
      <c r="W11" s="87" t="n">
        <v>27848227.15</v>
      </c>
      <c r="X11" s="87" t="n">
        <v>0</v>
      </c>
      <c r="Y11" s="87" t="n">
        <v>0</v>
      </c>
      <c r="Z11" s="87" t="n">
        <v>0</v>
      </c>
      <c r="AA11" s="87" t="n">
        <v>0</v>
      </c>
      <c r="AB11" s="87" t="n">
        <v>0</v>
      </c>
      <c r="AC11" s="87" t="n">
        <v>0</v>
      </c>
      <c r="AD11" s="87" t="n">
        <v>0</v>
      </c>
      <c r="AE11" s="87" t="n"/>
      <c r="AF11" s="97" t="n"/>
    </row>
    <row customFormat="true" ht="14.5" outlineLevel="0" r="12" s="96">
      <c r="A12" s="97" t="n"/>
      <c r="B12" s="97" t="n"/>
      <c r="C12" s="97" t="n"/>
      <c r="D12" s="97" t="n"/>
      <c r="E12" s="97" t="n"/>
      <c r="F12" s="97" t="n"/>
      <c r="G12" s="97" t="n"/>
      <c r="H12" s="97" t="n"/>
      <c r="I12" s="97" t="n"/>
      <c r="J12" s="97" t="n"/>
      <c r="K12" s="97" t="n"/>
      <c r="L12" s="97" t="n"/>
      <c r="M12" s="97" t="n"/>
      <c r="N12" s="97" t="n"/>
      <c r="O12" s="97" t="n"/>
      <c r="P12" s="97" t="n"/>
      <c r="Q12" s="97" t="n"/>
      <c r="R12" s="97" t="n"/>
      <c r="S12" s="97" t="n"/>
      <c r="T12" s="97" t="n"/>
      <c r="U12" s="97" t="n"/>
      <c r="V12" s="97" t="n"/>
      <c r="W12" s="97" t="n"/>
      <c r="X12" s="97" t="n"/>
      <c r="Y12" s="97" t="n"/>
      <c r="Z12" s="97" t="n"/>
      <c r="AA12" s="97" t="n"/>
      <c r="AB12" s="97" t="n"/>
      <c r="AC12" s="97" t="n"/>
      <c r="AD12" s="97" t="n"/>
      <c r="AE12" s="97" t="n"/>
      <c r="AF12" s="97" t="n"/>
    </row>
    <row customFormat="true" ht="15.5" outlineLevel="0" r="13" s="96">
      <c r="A13" s="97" t="n"/>
      <c r="B13" s="112" t="s">
        <v>211</v>
      </c>
      <c r="C13" s="112" t="s"/>
      <c r="D13" s="112" t="s"/>
      <c r="E13" s="112" t="s"/>
      <c r="F13" s="112" t="s"/>
      <c r="G13" s="112" t="s"/>
      <c r="H13" s="112" t="s"/>
      <c r="I13" s="112" t="s"/>
      <c r="J13" s="112" t="s"/>
      <c r="K13" s="112" t="s"/>
      <c r="L13" s="112" t="s"/>
      <c r="M13" s="112" t="s"/>
      <c r="N13" s="112" t="s"/>
      <c r="O13" s="112" t="s"/>
      <c r="P13" s="112" t="s"/>
      <c r="Q13" s="112" t="s"/>
      <c r="R13" s="112" t="s"/>
      <c r="S13" s="97" t="n"/>
      <c r="T13" s="97" t="n"/>
      <c r="U13" s="97" t="n"/>
      <c r="V13" s="97" t="n"/>
      <c r="W13" s="97" t="n"/>
      <c r="X13" s="97" t="n"/>
      <c r="Y13" s="97" t="n"/>
      <c r="Z13" s="97" t="n"/>
      <c r="AA13" s="97" t="n"/>
      <c r="AB13" s="97" t="n"/>
      <c r="AC13" s="97" t="n"/>
      <c r="AD13" s="97" t="n"/>
      <c r="AE13" s="97" t="n"/>
      <c r="AF13" s="97" t="n"/>
    </row>
  </sheetData>
  <mergeCells count="20">
    <mergeCell ref="B13:R13"/>
    <mergeCell ref="C5:C7"/>
    <mergeCell ref="B5:B7"/>
    <mergeCell ref="B3:Q3"/>
    <mergeCell ref="AE5:AE7"/>
    <mergeCell ref="Z5:AD6"/>
    <mergeCell ref="Y5:Y7"/>
    <mergeCell ref="T5:X6"/>
    <mergeCell ref="S5:S7"/>
    <mergeCell ref="N5:R6"/>
    <mergeCell ref="M5:M7"/>
    <mergeCell ref="L5:L7"/>
    <mergeCell ref="K5:K7"/>
    <mergeCell ref="I5:I7"/>
    <mergeCell ref="H5:H7"/>
    <mergeCell ref="G5:G7"/>
    <mergeCell ref="D5:D7"/>
    <mergeCell ref="J5:J7"/>
    <mergeCell ref="F5:F7"/>
    <mergeCell ref="E5:E7"/>
  </mergeCells>
  <pageMargins bottom="0.590555548667908" footer="0.5" header="0.5" left="0.590555548667908" right="0.590555548667908" top="0.590555548667908"/>
  <pageSetup fitToHeight="0" fitToWidth="0" orientation="portrait" paperHeight="297mm" paperSize="9" paperWidth="210mm" scale="100"/>
</worksheet>
</file>

<file path=docProps/app.xml><?xml version="1.0" encoding="utf-8"?>
<Properties xmlns="http://schemas.openxmlformats.org/officeDocument/2006/extended-properties">
  <Template>Normal.dotm</Template>
  <TotalTime>0</TotalTime>
  <DocSecurity>0</DocSecurity>
  <ScaleCrop>false</ScaleCrop>
  <Application>MyOffice-CoreFramework-Linux/28</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2023-10-10T01:42:55Z</dcterms:modified>
</cp:coreProperties>
</file>