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Заседание 6-2024\"/>
    </mc:Choice>
  </mc:AlternateContent>
  <xr:revisionPtr revIDLastSave="0" documentId="13_ncr:1_{D2812767-2AC5-4793-8F39-149BBB8D7647}" xr6:coauthVersionLast="47" xr6:coauthVersionMax="47" xr10:uidLastSave="{00000000-0000-0000-0000-000000000000}"/>
  <bookViews>
    <workbookView xWindow="-120" yWindow="-120" windowWidth="29040" windowHeight="15840" xr2:uid="{C89A5A11-010D-45CB-BECC-3A4CB344AD44}"/>
  </bookViews>
  <sheets>
    <sheet name="Итоги оценки" sheetId="1" r:id="rId1"/>
  </sheets>
  <externalReferences>
    <externalReference r:id="rId2"/>
  </externalReferences>
  <calcPr calcId="191029" iterate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1" l="1"/>
  <c r="F36" i="1"/>
  <c r="E36" i="1"/>
  <c r="D36" i="1"/>
  <c r="H35" i="1"/>
  <c r="F35" i="1"/>
  <c r="E35" i="1"/>
  <c r="D35" i="1"/>
  <c r="H34" i="1"/>
  <c r="F34" i="1"/>
  <c r="G34" i="1" s="1"/>
  <c r="E34" i="1"/>
  <c r="D34" i="1"/>
  <c r="H33" i="1"/>
  <c r="F33" i="1"/>
  <c r="E33" i="1"/>
  <c r="D33" i="1"/>
  <c r="G33" i="1" s="1"/>
  <c r="K33" i="1" s="1"/>
  <c r="H32" i="1"/>
  <c r="F32" i="1"/>
  <c r="G32" i="1" s="1"/>
  <c r="E32" i="1"/>
  <c r="D32" i="1"/>
  <c r="H31" i="1"/>
  <c r="F31" i="1"/>
  <c r="G31" i="1" s="1"/>
  <c r="E31" i="1"/>
  <c r="D31" i="1"/>
  <c r="H30" i="1"/>
  <c r="F30" i="1"/>
  <c r="G30" i="1" s="1"/>
  <c r="K30" i="1" s="1"/>
  <c r="E30" i="1"/>
  <c r="D30" i="1"/>
  <c r="H29" i="1"/>
  <c r="F29" i="1"/>
  <c r="G29" i="1" s="1"/>
  <c r="E29" i="1"/>
  <c r="D29" i="1"/>
  <c r="H28" i="1"/>
  <c r="F28" i="1"/>
  <c r="E28" i="1"/>
  <c r="D28" i="1"/>
  <c r="H27" i="1"/>
  <c r="F27" i="1"/>
  <c r="G27" i="1" s="1"/>
  <c r="K27" i="1" s="1"/>
  <c r="E27" i="1"/>
  <c r="D27" i="1"/>
  <c r="H26" i="1"/>
  <c r="F26" i="1"/>
  <c r="E26" i="1"/>
  <c r="D26" i="1"/>
  <c r="H25" i="1"/>
  <c r="F25" i="1"/>
  <c r="G25" i="1" s="1"/>
  <c r="E25" i="1"/>
  <c r="D25" i="1"/>
  <c r="H24" i="1"/>
  <c r="G24" i="1"/>
  <c r="K24" i="1" s="1"/>
  <c r="F24" i="1"/>
  <c r="E24" i="1"/>
  <c r="D24" i="1"/>
  <c r="H23" i="1"/>
  <c r="F23" i="1"/>
  <c r="G23" i="1" s="1"/>
  <c r="E23" i="1"/>
  <c r="D23" i="1"/>
  <c r="H22" i="1"/>
  <c r="F22" i="1"/>
  <c r="E22" i="1"/>
  <c r="D22" i="1"/>
  <c r="H21" i="1"/>
  <c r="F21" i="1"/>
  <c r="E21" i="1"/>
  <c r="D21" i="1"/>
  <c r="G21" i="1" s="1"/>
  <c r="H20" i="1"/>
  <c r="F20" i="1"/>
  <c r="G20" i="1" s="1"/>
  <c r="E20" i="1"/>
  <c r="D20" i="1"/>
  <c r="H19" i="1"/>
  <c r="F19" i="1"/>
  <c r="E19" i="1"/>
  <c r="D19" i="1"/>
  <c r="H18" i="1"/>
  <c r="F18" i="1"/>
  <c r="E18" i="1"/>
  <c r="D18" i="1"/>
  <c r="G18" i="1" s="1"/>
  <c r="H17" i="1"/>
  <c r="F17" i="1"/>
  <c r="G17" i="1" s="1"/>
  <c r="E17" i="1"/>
  <c r="D17" i="1"/>
  <c r="H16" i="1"/>
  <c r="F16" i="1"/>
  <c r="E16" i="1"/>
  <c r="D16" i="1"/>
  <c r="H15" i="1"/>
  <c r="F15" i="1"/>
  <c r="E15" i="1"/>
  <c r="D15" i="1"/>
  <c r="G15" i="1" s="1"/>
  <c r="H14" i="1"/>
  <c r="F14" i="1"/>
  <c r="G14" i="1" s="1"/>
  <c r="E14" i="1"/>
  <c r="D14" i="1"/>
  <c r="H13" i="1"/>
  <c r="F13" i="1"/>
  <c r="E13" i="1"/>
  <c r="D13" i="1"/>
  <c r="H12" i="1"/>
  <c r="F12" i="1"/>
  <c r="E12" i="1"/>
  <c r="D12" i="1"/>
  <c r="G12" i="1" s="1"/>
  <c r="G13" i="1" l="1"/>
  <c r="I13" i="1" s="1"/>
  <c r="G16" i="1"/>
  <c r="K16" i="1" s="1"/>
  <c r="G28" i="1"/>
  <c r="G35" i="1"/>
  <c r="K35" i="1" s="1"/>
  <c r="G36" i="1"/>
  <c r="K36" i="1" s="1"/>
  <c r="G26" i="1"/>
  <c r="G19" i="1"/>
  <c r="G22" i="1"/>
  <c r="K22" i="1" s="1"/>
  <c r="K23" i="1"/>
  <c r="J23" i="1"/>
  <c r="I23" i="1"/>
  <c r="K26" i="1"/>
  <c r="J26" i="1"/>
  <c r="I26" i="1"/>
  <c r="K12" i="1"/>
  <c r="J12" i="1"/>
  <c r="I12" i="1"/>
  <c r="K13" i="1"/>
  <c r="J13" i="1"/>
  <c r="K15" i="1"/>
  <c r="J15" i="1"/>
  <c r="I15" i="1"/>
  <c r="K18" i="1"/>
  <c r="J18" i="1"/>
  <c r="I18" i="1"/>
  <c r="I19" i="1"/>
  <c r="K19" i="1"/>
  <c r="J19" i="1"/>
  <c r="K21" i="1"/>
  <c r="J21" i="1"/>
  <c r="I21" i="1"/>
  <c r="J22" i="1"/>
  <c r="K29" i="1"/>
  <c r="J29" i="1"/>
  <c r="I29" i="1"/>
  <c r="I25" i="1"/>
  <c r="K25" i="1"/>
  <c r="J25" i="1"/>
  <c r="K32" i="1"/>
  <c r="J32" i="1"/>
  <c r="I32" i="1"/>
  <c r="I28" i="1"/>
  <c r="K28" i="1"/>
  <c r="J28" i="1"/>
  <c r="J35" i="1"/>
  <c r="I35" i="1"/>
  <c r="I31" i="1"/>
  <c r="K31" i="1"/>
  <c r="J31" i="1"/>
  <c r="K14" i="1"/>
  <c r="J14" i="1"/>
  <c r="I14" i="1"/>
  <c r="K17" i="1"/>
  <c r="J17" i="1"/>
  <c r="I17" i="1"/>
  <c r="K20" i="1"/>
  <c r="J20" i="1"/>
  <c r="I20" i="1"/>
  <c r="I34" i="1"/>
  <c r="K34" i="1"/>
  <c r="J34" i="1"/>
  <c r="J36" i="1"/>
  <c r="I36" i="1"/>
  <c r="I24" i="1"/>
  <c r="I27" i="1"/>
  <c r="I30" i="1"/>
  <c r="I33" i="1"/>
  <c r="J24" i="1"/>
  <c r="J27" i="1"/>
  <c r="J30" i="1"/>
  <c r="J33" i="1"/>
  <c r="I22" i="1" l="1"/>
  <c r="I16" i="1"/>
  <c r="J16" i="1"/>
</calcChain>
</file>

<file path=xl/sharedStrings.xml><?xml version="1.0" encoding="utf-8"?>
<sst xmlns="http://schemas.openxmlformats.org/spreadsheetml/2006/main" count="45" uniqueCount="45">
  <si>
    <t>Приложение 5</t>
  </si>
  <si>
    <t>к Протоколу заседания Комиссии</t>
  </si>
  <si>
    <t>по разработке ТП ОМС в Камчатском крае</t>
  </si>
  <si>
    <t xml:space="preserve">Итоги оценки фактически достигнутых показателей результативности деятельности медицинских организаций, финансируемых по подушевому нормативу, при реализации Территориальной программы ОМС в Камчатском крае по итогам оказанной медицинской помощи за период  декабрь 2023 - август 2024 года </t>
  </si>
  <si>
    <t>№ п/п</t>
  </si>
  <si>
    <t>Код МО</t>
  </si>
  <si>
    <t>Наименование МО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</si>
  <si>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</t>
  </si>
  <si>
    <t xml:space="preserve">Максимально возможное количество  баллов при оценке показателей деятельности медицинской организации </t>
  </si>
  <si>
    <t xml:space="preserve">Результаты оценки показателей за декабрь 2023 - август 2024 года </t>
  </si>
  <si>
    <t>Итого 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</si>
  <si>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Всего выполнено показателей</t>
  </si>
  <si>
    <t>Всего набрано баллов</t>
  </si>
  <si>
    <t xml:space="preserve">Отнесение МО к группе </t>
  </si>
  <si>
    <t>Количество</t>
  </si>
  <si>
    <t>%</t>
  </si>
  <si>
    <t>I группа (МО, выполнившие до 40% показателей)</t>
  </si>
  <si>
    <t>II группа (МО, выполнившие от 40 до 60 % показателей)</t>
  </si>
  <si>
    <t>III группа (МО, выполнившие свыше 60 % показателей)</t>
  </si>
  <si>
    <t>ГБУЗ "КАМЧАТСКИЙ КРАЕВОЙ КАРДИОЛОГИЧЕСКИЙ ДИСПАНСЕР"</t>
  </si>
  <si>
    <t>ГБУЗ "КОРЯКСКАЯ ОКРУЖНАЯ БОЛЬНИЦА"</t>
  </si>
  <si>
    <t>ГБУЗ КАМЧАТСКОГО КРАЯ "ПЕТРОПАВЛОВСК-КАМЧАТСКАЯ ГОРОДСКАЯ БОЛЬНИЦА № 1"</t>
  </si>
  <si>
    <t>ГБУЗ КАМЧАТСКОГО КРАЯ "ПЕТРОПАВЛОВСК-КАМЧАТСКАЯ ГОРОДСКАЯ БОЛЬНИЦА № 2"</t>
  </si>
  <si>
    <t>ГБУЗ КАМЧАТСКОГО КРАЯ "ПЕТРОПАВЛОВСК - КАМЧАТСКАЯ ГОРОДСКАЯ ПОЛИКЛИНИКА № 1"</t>
  </si>
  <si>
    <t>ГБУЗ КАМЧАТСКОГО КРАЯ "ПЕТРОПАВЛОВСК-КАМЧАТСКАЯ ГОРОДСКАЯ ПОЛИКЛИНИКА № 3"</t>
  </si>
  <si>
    <t>ГБУЗ КАМЧАТСКОГО КРАЯ "ПЕТРОПАВЛОВСК-КАМЧАТСКАЯ ГОРОДСКАЯ ДЕТСКАЯ ПОЛИКЛИНИКА №1"</t>
  </si>
  <si>
    <t>ГБУЗ КАМЧАТСКОГО КРАЯ "ПЕТРОПАВЛОВСК-КАМЧАТСКАЯ ГОРОДСКАЯ ДЕТСКАЯ ПОЛИКЛИНИКА №2"</t>
  </si>
  <si>
    <t>ГБУЗ КАМЧАТСКОГО КРАЯ "ЕЛИЗОВСКАЯ РАЙОННАЯ БОЛЬНИЦА"</t>
  </si>
  <si>
    <t>ГБУЗ КАМЧАТСКОГО КРАЯ "МИЛЬКОВСКАЯ РАЙОННАЯ БОЛЬНИЦА"</t>
  </si>
  <si>
    <t>ГБУЗ КАМЧАТСКОГО КРАЯ "УСТЬ-БОЛЬШЕРЕЦКАЯ РАЙОННАЯ БОЛЬНИЦА"</t>
  </si>
  <si>
    <t>ГБУЗ КАМЧАТСКОГО КРАЯ "УСТЬ-КАМЧАТСКАЯ РАЙОННАЯ БОЛЬНИЦА"</t>
  </si>
  <si>
    <t>ГБУЗ КАМЧАТСКОГО КРАЯ "КЛЮЧЕВСКАЯ РАЙОННАЯ БОЛЬНИЦА"</t>
  </si>
  <si>
    <t>ГБУЗ КАМЧАТСКОГО КРАЯ "СОБОЛЕВСКАЯ РАЙОННАЯ БОЛЬНИЦА"</t>
  </si>
  <si>
    <t>ГБУЗ КАМЧАТСКОГО КРАЯ "БЫСТРИНСКАЯ РАЙОННАЯ БОЛЬНИЦА"</t>
  </si>
  <si>
    <t>ГБУЗ КАМЧАТСКОГО КРАЯ "ВИЛЮЧИНСКАЯ ГОРОДСКАЯ БОЛЬНИЦА"</t>
  </si>
  <si>
    <t>ГБУЗ КАМЧАТСКОГО КРАЯ "НИКОЛЬСКАЯ РАЙОННАЯ БОЛЬНИЦА"</t>
  </si>
  <si>
    <t>ГБУЗ КАМЧАТСКОГО КРАЯ "ТИГИЛЬСКАЯ РАЙОННАЯ БОЛЬНИЦА"</t>
  </si>
  <si>
    <t>ГБУЗ КАМЧАТСКОГО КРАЯ "КАРАГИНСКАЯ РАЙОННАЯ БОЛЬНИЦА"</t>
  </si>
  <si>
    <t>ГБУЗ КАМЧАТСКОГО КРАЯ "ОЛЮТОРСКАЯ РАЙОННАЯ БОЛЬНИЦА"</t>
  </si>
  <si>
    <t>ГБУЗ КАМЧАТСКОГО КРАЯ "ПЕНЖИНСКАЯ РАЙОННАЯ БОЛЬНИЦА"</t>
  </si>
  <si>
    <t>КАМЧАТСКАЯ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</si>
  <si>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КАМЧАТСКОМУ КРАЮ"</t>
  </si>
  <si>
    <t>ГБУЗ КАМЧАТСКОГО КРАЯ " ОЗЕРНОВСКАЯ РАЙОННАЯ БОЛЬНИЦА"</t>
  </si>
  <si>
    <t>ГБУЗ "КАМЧАТСКИЙ КРАЕВОЙ ЦЕНТР ОБЩЕСТВЕННОГО ЗДОРОВЬЯ И МЕДИЦИНСКОЙ ПРОФИЛАКТИКИ"</t>
  </si>
  <si>
    <t>от 18.09.2024 года № 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</si>
</sst>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000\ _₽_-;\-* #,##0.00000\ _₽_-;_-* &quot;-&quot;???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2" applyFont="1" applyAlignment="1">
      <alignment horizontal="centerContinuous" wrapText="1"/>
    </xf>
    <xf numFmtId="0" fontId="3" fillId="0" borderId="0" xfId="2" applyFont="1" applyAlignment="1">
      <alignment horizontal="centerContinuous" vertical="center" wrapText="1"/>
    </xf>
    <xf numFmtId="0" fontId="3" fillId="0" borderId="0" xfId="2" applyFont="1" applyAlignment="1">
      <alignment horizontal="right" wrapText="1"/>
    </xf>
    <xf numFmtId="0" fontId="3" fillId="0" borderId="0" xfId="2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3" fillId="0" borderId="0" xfId="2" applyFont="1" applyAlignment="1">
      <alignment wrapText="1"/>
    </xf>
    <xf numFmtId="0" fontId="5" fillId="0" borderId="1" xfId="2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vertical="center" wrapText="1"/>
    </xf>
    <xf numFmtId="1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9" fontId="3" fillId="0" borderId="1" xfId="3" applyFont="1" applyFill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3" fontId="3" fillId="0" borderId="0" xfId="2" applyNumberFormat="1" applyFont="1"/>
    <xf numFmtId="0" fontId="5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vertical="center" wrapText="1"/>
    </xf>
    <xf numFmtId="43" fontId="4" fillId="0" borderId="3" xfId="1" applyFont="1" applyFill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33A19C23-C749-43F1-9701-3A4BAD707A14}"/>
    <cellStyle name="Процентный 2" xfId="3" xr:uid="{58A5F84D-86FB-473A-9710-3BB3A36657B3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&#1056;&#1077;&#1079;&#1091;&#1083;&#1100;&#1090;&#1072;&#1090;&#1080;&#1074;&#1085;&#1086;&#1089;&#1090;&#1100;/2024/3%20&#1082;&#1074;&#1072;&#1088;&#1090;&#1072;&#1083;%202024/&#1055;&#1088;&#1080;&#1083;&#1086;&#1078;&#1077;&#1085;&#1080;&#1077;%205%20&#1082;%20&#1055;&#1088;&#1086;&#1090;&#1086;&#1082;&#1086;&#1083;&#1091;_6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едний по краю"/>
      <sheetName val="СВОД"/>
      <sheetName val="Итоги оценки"/>
      <sheetName val="410005"/>
      <sheetName val="410007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7"/>
      <sheetName val="410068"/>
    </sheetNames>
    <sheetDataSet>
      <sheetData sheetId="0"/>
      <sheetData sheetId="1"/>
      <sheetData sheetId="2"/>
      <sheetData sheetId="3">
        <row r="63">
          <cell r="N63">
            <v>5</v>
          </cell>
          <cell r="O63">
            <v>29</v>
          </cell>
          <cell r="R63">
            <v>3.5</v>
          </cell>
          <cell r="S63">
            <v>25</v>
          </cell>
        </row>
      </sheetData>
      <sheetData sheetId="4">
        <row r="63">
          <cell r="N63">
            <v>7</v>
          </cell>
          <cell r="O63">
            <v>39</v>
          </cell>
          <cell r="R63">
            <v>7.5</v>
          </cell>
          <cell r="S63">
            <v>32</v>
          </cell>
        </row>
      </sheetData>
      <sheetData sheetId="5">
        <row r="63">
          <cell r="N63">
            <v>10</v>
          </cell>
          <cell r="O63">
            <v>25</v>
          </cell>
          <cell r="R63">
            <v>10.5</v>
          </cell>
          <cell r="S63">
            <v>25</v>
          </cell>
        </row>
      </sheetData>
      <sheetData sheetId="6">
        <row r="63">
          <cell r="N63">
            <v>10</v>
          </cell>
          <cell r="O63">
            <v>25</v>
          </cell>
          <cell r="R63">
            <v>9.5</v>
          </cell>
          <cell r="S63">
            <v>25</v>
          </cell>
        </row>
      </sheetData>
      <sheetData sheetId="7">
        <row r="63">
          <cell r="N63">
            <v>7</v>
          </cell>
          <cell r="O63">
            <v>28</v>
          </cell>
          <cell r="R63">
            <v>6</v>
          </cell>
          <cell r="S63">
            <v>25</v>
          </cell>
        </row>
      </sheetData>
      <sheetData sheetId="8">
        <row r="63">
          <cell r="N63">
            <v>7</v>
          </cell>
          <cell r="O63">
            <v>27</v>
          </cell>
          <cell r="R63">
            <v>5.5</v>
          </cell>
          <cell r="S63">
            <v>25</v>
          </cell>
        </row>
      </sheetData>
      <sheetData sheetId="9">
        <row r="63">
          <cell r="N63">
            <v>5</v>
          </cell>
          <cell r="O63">
            <v>6</v>
          </cell>
          <cell r="R63">
            <v>3</v>
          </cell>
          <cell r="S63">
            <v>7</v>
          </cell>
        </row>
      </sheetData>
      <sheetData sheetId="10">
        <row r="63">
          <cell r="N63">
            <v>5</v>
          </cell>
          <cell r="O63">
            <v>6</v>
          </cell>
          <cell r="R63">
            <v>3</v>
          </cell>
          <cell r="S63">
            <v>7</v>
          </cell>
        </row>
      </sheetData>
      <sheetData sheetId="11">
        <row r="63">
          <cell r="N63">
            <v>9</v>
          </cell>
          <cell r="O63">
            <v>35</v>
          </cell>
          <cell r="R63">
            <v>8</v>
          </cell>
          <cell r="S63">
            <v>32</v>
          </cell>
        </row>
      </sheetData>
      <sheetData sheetId="12">
        <row r="63">
          <cell r="N63">
            <v>8</v>
          </cell>
          <cell r="O63">
            <v>35</v>
          </cell>
          <cell r="R63">
            <v>8.5</v>
          </cell>
          <cell r="S63">
            <v>32</v>
          </cell>
        </row>
      </sheetData>
      <sheetData sheetId="13">
        <row r="63">
          <cell r="N63">
            <v>8</v>
          </cell>
          <cell r="O63">
            <v>37</v>
          </cell>
          <cell r="R63">
            <v>7.5</v>
          </cell>
          <cell r="S63">
            <v>32</v>
          </cell>
        </row>
      </sheetData>
      <sheetData sheetId="14">
        <row r="63">
          <cell r="N63">
            <v>7</v>
          </cell>
          <cell r="O63">
            <v>40</v>
          </cell>
          <cell r="R63">
            <v>7.5</v>
          </cell>
          <cell r="S63">
            <v>32</v>
          </cell>
        </row>
      </sheetData>
      <sheetData sheetId="15">
        <row r="63">
          <cell r="N63">
            <v>9</v>
          </cell>
          <cell r="O63">
            <v>38</v>
          </cell>
          <cell r="R63">
            <v>9.5</v>
          </cell>
          <cell r="S63">
            <v>32</v>
          </cell>
        </row>
      </sheetData>
      <sheetData sheetId="16">
        <row r="63">
          <cell r="N63">
            <v>12</v>
          </cell>
          <cell r="O63">
            <v>35</v>
          </cell>
          <cell r="R63">
            <v>13.5</v>
          </cell>
          <cell r="S63">
            <v>32</v>
          </cell>
        </row>
      </sheetData>
      <sheetData sheetId="17">
        <row r="63">
          <cell r="N63">
            <v>4</v>
          </cell>
          <cell r="O63">
            <v>45</v>
          </cell>
          <cell r="R63">
            <v>3.5</v>
          </cell>
          <cell r="S63">
            <v>32</v>
          </cell>
        </row>
      </sheetData>
      <sheetData sheetId="18">
        <row r="63">
          <cell r="N63">
            <v>11</v>
          </cell>
          <cell r="O63">
            <v>35</v>
          </cell>
          <cell r="R63">
            <v>12.5</v>
          </cell>
          <cell r="S63">
            <v>32</v>
          </cell>
        </row>
      </sheetData>
      <sheetData sheetId="19">
        <row r="63">
          <cell r="N63">
            <v>5</v>
          </cell>
          <cell r="O63">
            <v>44</v>
          </cell>
          <cell r="R63">
            <v>6.5</v>
          </cell>
          <cell r="S63">
            <v>32</v>
          </cell>
        </row>
      </sheetData>
      <sheetData sheetId="20">
        <row r="63">
          <cell r="N63">
            <v>5</v>
          </cell>
          <cell r="O63">
            <v>39</v>
          </cell>
          <cell r="R63">
            <v>5</v>
          </cell>
          <cell r="S63">
            <v>32</v>
          </cell>
        </row>
      </sheetData>
      <sheetData sheetId="21">
        <row r="63">
          <cell r="N63">
            <v>7</v>
          </cell>
          <cell r="O63">
            <v>39</v>
          </cell>
          <cell r="R63">
            <v>7.5</v>
          </cell>
          <cell r="S63">
            <v>32</v>
          </cell>
        </row>
      </sheetData>
      <sheetData sheetId="22">
        <row r="63">
          <cell r="N63">
            <v>6</v>
          </cell>
          <cell r="O63">
            <v>39</v>
          </cell>
          <cell r="R63">
            <v>6</v>
          </cell>
          <cell r="S63">
            <v>32</v>
          </cell>
        </row>
      </sheetData>
      <sheetData sheetId="23">
        <row r="63">
          <cell r="N63">
            <v>7</v>
          </cell>
          <cell r="O63">
            <v>43</v>
          </cell>
          <cell r="R63">
            <v>5.5</v>
          </cell>
          <cell r="S63">
            <v>32</v>
          </cell>
        </row>
      </sheetData>
      <sheetData sheetId="24">
        <row r="63">
          <cell r="N63">
            <v>8</v>
          </cell>
          <cell r="O63">
            <v>28</v>
          </cell>
          <cell r="R63">
            <v>10</v>
          </cell>
          <cell r="S63">
            <v>25</v>
          </cell>
        </row>
      </sheetData>
      <sheetData sheetId="25">
        <row r="63">
          <cell r="N63">
            <v>6</v>
          </cell>
          <cell r="O63">
            <v>30</v>
          </cell>
          <cell r="R63">
            <v>6</v>
          </cell>
          <cell r="S63">
            <v>25</v>
          </cell>
        </row>
      </sheetData>
      <sheetData sheetId="26">
        <row r="63">
          <cell r="N63">
            <v>7</v>
          </cell>
          <cell r="O63">
            <v>40</v>
          </cell>
          <cell r="R63">
            <v>9</v>
          </cell>
          <cell r="S63">
            <v>32</v>
          </cell>
        </row>
      </sheetData>
      <sheetData sheetId="27">
        <row r="63">
          <cell r="N63">
            <v>7</v>
          </cell>
          <cell r="O63">
            <v>30</v>
          </cell>
          <cell r="R63">
            <v>7</v>
          </cell>
          <cell r="S63">
            <v>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383B5-FCD7-4C35-B4FC-A2CAC1629593}">
  <sheetPr>
    <pageSetUpPr fitToPage="1"/>
  </sheetPr>
  <dimension ref="A1:L67"/>
  <sheetViews>
    <sheetView tabSelected="1" zoomScale="80" zoomScaleNormal="80" workbookViewId="0">
      <selection activeCell="L5" sqref="L5"/>
    </sheetView>
  </sheetViews>
  <sheetFormatPr defaultColWidth="9.140625" defaultRowHeight="15.75" x14ac:dyDescent="0.25"/>
  <cols>
    <col min="1" max="1" width="9.140625" style="4"/>
    <col min="2" max="2" width="18.7109375" style="4" customWidth="1"/>
    <col min="3" max="3" width="42.28515625" style="4" customWidth="1"/>
    <col min="4" max="4" width="20.42578125" style="4" customWidth="1"/>
    <col min="5" max="5" width="20.7109375" style="4" customWidth="1"/>
    <col min="6" max="6" width="18.5703125" style="4" customWidth="1"/>
    <col min="7" max="8" width="12.85546875" style="4" customWidth="1"/>
    <col min="9" max="11" width="18" style="4" customWidth="1"/>
    <col min="12" max="12" width="35.7109375" style="4" customWidth="1"/>
    <col min="13" max="16384" width="9.140625" style="4"/>
  </cols>
  <sheetData>
    <row r="1" spans="1:12" x14ac:dyDescent="0.25">
      <c r="A1" s="1"/>
      <c r="B1" s="2"/>
      <c r="C1" s="2"/>
      <c r="D1" s="2"/>
      <c r="E1" s="3"/>
      <c r="K1" s="5"/>
      <c r="L1" s="5" t="s">
        <v>0</v>
      </c>
    </row>
    <row r="2" spans="1:12" x14ac:dyDescent="0.25">
      <c r="A2" s="6"/>
      <c r="B2" s="5"/>
      <c r="C2" s="5"/>
      <c r="D2" s="5"/>
      <c r="E2" s="3"/>
      <c r="K2" s="5"/>
      <c r="L2" s="5" t="s">
        <v>1</v>
      </c>
    </row>
    <row r="3" spans="1:12" x14ac:dyDescent="0.25">
      <c r="A3" s="6"/>
      <c r="B3" s="5"/>
      <c r="C3" s="5"/>
      <c r="D3" s="5"/>
      <c r="E3" s="3"/>
      <c r="K3" s="5"/>
      <c r="L3" s="5" t="s">
        <v>2</v>
      </c>
    </row>
    <row r="4" spans="1:12" x14ac:dyDescent="0.25">
      <c r="A4" s="6"/>
      <c r="B4" s="5"/>
      <c r="C4" s="5"/>
      <c r="D4" s="5"/>
      <c r="E4" s="3"/>
      <c r="K4" s="5"/>
      <c r="L4" s="5" t="s">
        <v>44</v>
      </c>
    </row>
    <row r="5" spans="1:12" x14ac:dyDescent="0.25">
      <c r="A5" s="7"/>
      <c r="B5" s="7"/>
      <c r="C5" s="7"/>
      <c r="D5" s="7"/>
      <c r="E5" s="7"/>
      <c r="F5" s="7"/>
    </row>
    <row r="6" spans="1:12" ht="41.25" customHeight="1" x14ac:dyDescent="0.25">
      <c r="A6" s="21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9" spans="1:12" ht="33.75" customHeight="1" x14ac:dyDescent="0.25">
      <c r="A9" s="20" t="s">
        <v>4</v>
      </c>
      <c r="B9" s="20" t="s">
        <v>5</v>
      </c>
      <c r="C9" s="20" t="s">
        <v>6</v>
      </c>
      <c r="D9" s="22" t="s">
        <v>7</v>
      </c>
      <c r="E9" s="20" t="s">
        <v>8</v>
      </c>
      <c r="F9" s="20" t="s">
        <v>9</v>
      </c>
      <c r="G9" s="20"/>
      <c r="H9" s="20"/>
      <c r="I9" s="20"/>
      <c r="J9" s="20"/>
      <c r="K9" s="20"/>
      <c r="L9" s="25" t="s">
        <v>10</v>
      </c>
    </row>
    <row r="10" spans="1:12" ht="49.5" customHeight="1" x14ac:dyDescent="0.25">
      <c r="A10" s="20"/>
      <c r="B10" s="20"/>
      <c r="C10" s="20"/>
      <c r="D10" s="23"/>
      <c r="E10" s="20"/>
      <c r="F10" s="20" t="s">
        <v>11</v>
      </c>
      <c r="G10" s="20"/>
      <c r="H10" s="22" t="s">
        <v>12</v>
      </c>
      <c r="I10" s="20" t="s">
        <v>13</v>
      </c>
      <c r="J10" s="20"/>
      <c r="K10" s="20"/>
      <c r="L10" s="26"/>
    </row>
    <row r="11" spans="1:12" ht="119.25" customHeight="1" x14ac:dyDescent="0.25">
      <c r="A11" s="20"/>
      <c r="B11" s="20"/>
      <c r="C11" s="20"/>
      <c r="D11" s="24"/>
      <c r="E11" s="20"/>
      <c r="F11" s="8" t="s">
        <v>14</v>
      </c>
      <c r="G11" s="8" t="s">
        <v>15</v>
      </c>
      <c r="H11" s="24"/>
      <c r="I11" s="9" t="s">
        <v>16</v>
      </c>
      <c r="J11" s="9" t="s">
        <v>17</v>
      </c>
      <c r="K11" s="9" t="s">
        <v>18</v>
      </c>
      <c r="L11" s="27"/>
    </row>
    <row r="12" spans="1:12" ht="39" customHeight="1" x14ac:dyDescent="0.25">
      <c r="A12" s="10">
        <v>2</v>
      </c>
      <c r="B12" s="11">
        <v>410005</v>
      </c>
      <c r="C12" s="12" t="s">
        <v>19</v>
      </c>
      <c r="D12" s="13">
        <f>'[1]410005'!$O$63</f>
        <v>29</v>
      </c>
      <c r="E12" s="13">
        <f>'[1]410005'!$S$63</f>
        <v>25</v>
      </c>
      <c r="F12" s="14">
        <f>'[1]410005'!$N$63</f>
        <v>5</v>
      </c>
      <c r="G12" s="15">
        <f>F12/D12</f>
        <v>0.17241379310344829</v>
      </c>
      <c r="H12" s="16">
        <f>'[1]410005'!$R$63</f>
        <v>3.5</v>
      </c>
      <c r="I12" s="17" t="str">
        <f t="shared" ref="I12:I36" si="0">IF($G12&lt;40%,"+",0)</f>
        <v>+</v>
      </c>
      <c r="J12" s="17">
        <f t="shared" ref="J12:J36" si="1">IF(AND($G12&gt;=40%,$G12&lt;60%),"+",0)</f>
        <v>0</v>
      </c>
      <c r="K12" s="17">
        <f t="shared" ref="K12:K36" si="2">IF($G12&gt;=60%,"+",0)</f>
        <v>0</v>
      </c>
      <c r="L12" s="18"/>
    </row>
    <row r="13" spans="1:12" ht="31.5" x14ac:dyDescent="0.25">
      <c r="A13" s="10">
        <v>3</v>
      </c>
      <c r="B13" s="11">
        <v>410007</v>
      </c>
      <c r="C13" s="12" t="s">
        <v>20</v>
      </c>
      <c r="D13" s="13">
        <f>'[1]410007'!$O$63</f>
        <v>39</v>
      </c>
      <c r="E13" s="13">
        <f>'[1]410007'!$S$63</f>
        <v>32</v>
      </c>
      <c r="F13" s="14">
        <f>'[1]410007'!$N$63</f>
        <v>7</v>
      </c>
      <c r="G13" s="15">
        <f t="shared" ref="G13:G36" si="3">F13/D13</f>
        <v>0.17948717948717949</v>
      </c>
      <c r="H13" s="16">
        <f>'[1]410007'!$R$63</f>
        <v>7.5</v>
      </c>
      <c r="I13" s="17" t="str">
        <f t="shared" si="0"/>
        <v>+</v>
      </c>
      <c r="J13" s="17">
        <f t="shared" si="1"/>
        <v>0</v>
      </c>
      <c r="K13" s="17">
        <f t="shared" si="2"/>
        <v>0</v>
      </c>
      <c r="L13" s="18"/>
    </row>
    <row r="14" spans="1:12" ht="47.25" x14ac:dyDescent="0.25">
      <c r="A14" s="10">
        <v>4</v>
      </c>
      <c r="B14" s="11">
        <v>410008</v>
      </c>
      <c r="C14" s="12" t="s">
        <v>21</v>
      </c>
      <c r="D14" s="13">
        <f>'[1]410008'!$O$63</f>
        <v>25</v>
      </c>
      <c r="E14" s="13">
        <f>'[1]410008'!$S$63</f>
        <v>25</v>
      </c>
      <c r="F14" s="13">
        <f>'[1]410008'!$N$63</f>
        <v>10</v>
      </c>
      <c r="G14" s="15">
        <f t="shared" si="3"/>
        <v>0.4</v>
      </c>
      <c r="H14" s="16">
        <f>'[1]410008'!$R$63</f>
        <v>10.5</v>
      </c>
      <c r="I14" s="17">
        <f t="shared" si="0"/>
        <v>0</v>
      </c>
      <c r="J14" s="17" t="str">
        <f t="shared" si="1"/>
        <v>+</v>
      </c>
      <c r="K14" s="17">
        <f t="shared" si="2"/>
        <v>0</v>
      </c>
      <c r="L14" s="18"/>
    </row>
    <row r="15" spans="1:12" ht="47.25" x14ac:dyDescent="0.25">
      <c r="A15" s="10">
        <v>5</v>
      </c>
      <c r="B15" s="11">
        <v>410009</v>
      </c>
      <c r="C15" s="12" t="s">
        <v>22</v>
      </c>
      <c r="D15" s="13">
        <f>'[1]410009'!$O$63</f>
        <v>25</v>
      </c>
      <c r="E15" s="13">
        <f>'[1]410009'!$S$63</f>
        <v>25</v>
      </c>
      <c r="F15" s="14">
        <f>'[1]410009'!$N$63</f>
        <v>10</v>
      </c>
      <c r="G15" s="15">
        <f t="shared" si="3"/>
        <v>0.4</v>
      </c>
      <c r="H15" s="16">
        <f>'[1]410009'!$R$63</f>
        <v>9.5</v>
      </c>
      <c r="I15" s="17">
        <f t="shared" si="0"/>
        <v>0</v>
      </c>
      <c r="J15" s="17" t="str">
        <f t="shared" si="1"/>
        <v>+</v>
      </c>
      <c r="K15" s="17">
        <f t="shared" si="2"/>
        <v>0</v>
      </c>
      <c r="L15" s="18"/>
    </row>
    <row r="16" spans="1:12" ht="47.25" x14ac:dyDescent="0.25">
      <c r="A16" s="10">
        <v>6</v>
      </c>
      <c r="B16" s="11">
        <v>410011</v>
      </c>
      <c r="C16" s="12" t="s">
        <v>23</v>
      </c>
      <c r="D16" s="13">
        <f>'[1]410011'!$O$63</f>
        <v>28</v>
      </c>
      <c r="E16" s="13">
        <f>'[1]410011'!$S$63</f>
        <v>25</v>
      </c>
      <c r="F16" s="14">
        <f>'[1]410011'!$N$63</f>
        <v>7</v>
      </c>
      <c r="G16" s="15">
        <f t="shared" si="3"/>
        <v>0.25</v>
      </c>
      <c r="H16" s="16">
        <f>'[1]410011'!$R$63</f>
        <v>6</v>
      </c>
      <c r="I16" s="17" t="str">
        <f t="shared" si="0"/>
        <v>+</v>
      </c>
      <c r="J16" s="17">
        <f t="shared" si="1"/>
        <v>0</v>
      </c>
      <c r="K16" s="17">
        <f t="shared" si="2"/>
        <v>0</v>
      </c>
      <c r="L16" s="18"/>
    </row>
    <row r="17" spans="1:12" ht="47.25" x14ac:dyDescent="0.25">
      <c r="A17" s="10">
        <v>7</v>
      </c>
      <c r="B17" s="11">
        <v>410012</v>
      </c>
      <c r="C17" s="12" t="s">
        <v>24</v>
      </c>
      <c r="D17" s="13">
        <f>'[1]410012'!$O$63</f>
        <v>27</v>
      </c>
      <c r="E17" s="13">
        <f>'[1]410012'!$S$63</f>
        <v>25</v>
      </c>
      <c r="F17" s="14">
        <f>'[1]410012'!$N$63</f>
        <v>7</v>
      </c>
      <c r="G17" s="15">
        <f t="shared" si="3"/>
        <v>0.25925925925925924</v>
      </c>
      <c r="H17" s="16">
        <f>'[1]410012'!$R$63</f>
        <v>5.5</v>
      </c>
      <c r="I17" s="17" t="str">
        <f t="shared" si="0"/>
        <v>+</v>
      </c>
      <c r="J17" s="17">
        <f t="shared" si="1"/>
        <v>0</v>
      </c>
      <c r="K17" s="17">
        <f t="shared" si="2"/>
        <v>0</v>
      </c>
      <c r="L17" s="18"/>
    </row>
    <row r="18" spans="1:12" ht="63" x14ac:dyDescent="0.25">
      <c r="A18" s="10">
        <v>10</v>
      </c>
      <c r="B18" s="11">
        <v>410015</v>
      </c>
      <c r="C18" s="12" t="s">
        <v>25</v>
      </c>
      <c r="D18" s="13">
        <f>'[1]410015'!$O$63</f>
        <v>6</v>
      </c>
      <c r="E18" s="13">
        <f>'[1]410015'!$S$63</f>
        <v>7</v>
      </c>
      <c r="F18" s="14">
        <f>'[1]410015'!$N$63</f>
        <v>5</v>
      </c>
      <c r="G18" s="15">
        <f>F18/D18</f>
        <v>0.83333333333333337</v>
      </c>
      <c r="H18" s="16">
        <f>'[1]410015'!$R$63</f>
        <v>3</v>
      </c>
      <c r="I18" s="17">
        <f t="shared" si="0"/>
        <v>0</v>
      </c>
      <c r="J18" s="17">
        <f t="shared" si="1"/>
        <v>0</v>
      </c>
      <c r="K18" s="17" t="str">
        <f>IF($G18&gt;=60%,"+",0)</f>
        <v>+</v>
      </c>
      <c r="L18" s="18"/>
    </row>
    <row r="19" spans="1:12" ht="63" x14ac:dyDescent="0.25">
      <c r="A19" s="10">
        <v>11</v>
      </c>
      <c r="B19" s="11">
        <v>410016</v>
      </c>
      <c r="C19" s="12" t="s">
        <v>26</v>
      </c>
      <c r="D19" s="13">
        <f>'[1]410016'!$O$63</f>
        <v>6</v>
      </c>
      <c r="E19" s="13">
        <f>'[1]410016'!$S$63</f>
        <v>7</v>
      </c>
      <c r="F19" s="14">
        <f>'[1]410016'!$N$63</f>
        <v>5</v>
      </c>
      <c r="G19" s="15">
        <f>F19/D19</f>
        <v>0.83333333333333337</v>
      </c>
      <c r="H19" s="16">
        <f>'[1]410016'!$R$63</f>
        <v>3</v>
      </c>
      <c r="I19" s="17">
        <f t="shared" si="0"/>
        <v>0</v>
      </c>
      <c r="J19" s="17">
        <f t="shared" si="1"/>
        <v>0</v>
      </c>
      <c r="K19" s="17" t="str">
        <f t="shared" si="2"/>
        <v>+</v>
      </c>
      <c r="L19" s="18"/>
    </row>
    <row r="20" spans="1:12" ht="47.25" x14ac:dyDescent="0.25">
      <c r="A20" s="10">
        <v>13</v>
      </c>
      <c r="B20" s="11">
        <v>410018</v>
      </c>
      <c r="C20" s="12" t="s">
        <v>27</v>
      </c>
      <c r="D20" s="13">
        <f>'[1]410018'!$O$63</f>
        <v>35</v>
      </c>
      <c r="E20" s="13">
        <f>'[1]410018'!$S$63</f>
        <v>32</v>
      </c>
      <c r="F20" s="14">
        <f>'[1]410018'!$N$63</f>
        <v>9</v>
      </c>
      <c r="G20" s="15">
        <f t="shared" si="3"/>
        <v>0.25714285714285712</v>
      </c>
      <c r="H20" s="16">
        <f>'[1]410018'!$R$63</f>
        <v>8</v>
      </c>
      <c r="I20" s="17" t="str">
        <f t="shared" si="0"/>
        <v>+</v>
      </c>
      <c r="J20" s="17">
        <f t="shared" si="1"/>
        <v>0</v>
      </c>
      <c r="K20" s="17">
        <f t="shared" si="2"/>
        <v>0</v>
      </c>
      <c r="L20" s="18"/>
    </row>
    <row r="21" spans="1:12" ht="47.25" x14ac:dyDescent="0.25">
      <c r="A21" s="10">
        <v>15</v>
      </c>
      <c r="B21" s="11">
        <v>410028</v>
      </c>
      <c r="C21" s="12" t="s">
        <v>28</v>
      </c>
      <c r="D21" s="13">
        <f>'[1]410028'!$O$63</f>
        <v>35</v>
      </c>
      <c r="E21" s="13">
        <f>'[1]410028'!$S$63</f>
        <v>32</v>
      </c>
      <c r="F21" s="14">
        <f>'[1]410028'!$N$63</f>
        <v>8</v>
      </c>
      <c r="G21" s="15">
        <f t="shared" si="3"/>
        <v>0.22857142857142856</v>
      </c>
      <c r="H21" s="16">
        <f>'[1]410028'!$R$63</f>
        <v>8.5</v>
      </c>
      <c r="I21" s="17" t="str">
        <f t="shared" si="0"/>
        <v>+</v>
      </c>
      <c r="J21" s="17">
        <f t="shared" si="1"/>
        <v>0</v>
      </c>
      <c r="K21" s="17">
        <f t="shared" si="2"/>
        <v>0</v>
      </c>
      <c r="L21" s="18"/>
    </row>
    <row r="22" spans="1:12" ht="47.25" x14ac:dyDescent="0.25">
      <c r="A22" s="10">
        <v>16</v>
      </c>
      <c r="B22" s="11">
        <v>410029</v>
      </c>
      <c r="C22" s="12" t="s">
        <v>29</v>
      </c>
      <c r="D22" s="13">
        <f>'[1]410029'!$O$63</f>
        <v>37</v>
      </c>
      <c r="E22" s="13">
        <f>'[1]410029'!$S$63</f>
        <v>32</v>
      </c>
      <c r="F22" s="14">
        <f>'[1]410029'!$N$63</f>
        <v>8</v>
      </c>
      <c r="G22" s="15">
        <f t="shared" si="3"/>
        <v>0.21621621621621623</v>
      </c>
      <c r="H22" s="16">
        <f>'[1]410029'!$R$63</f>
        <v>7.5</v>
      </c>
      <c r="I22" s="17" t="str">
        <f t="shared" si="0"/>
        <v>+</v>
      </c>
      <c r="J22" s="17">
        <f t="shared" si="1"/>
        <v>0</v>
      </c>
      <c r="K22" s="17">
        <f t="shared" si="2"/>
        <v>0</v>
      </c>
      <c r="L22" s="18"/>
    </row>
    <row r="23" spans="1:12" ht="47.25" x14ac:dyDescent="0.25">
      <c r="A23" s="10">
        <v>17</v>
      </c>
      <c r="B23" s="11">
        <v>410030</v>
      </c>
      <c r="C23" s="12" t="s">
        <v>30</v>
      </c>
      <c r="D23" s="13">
        <f>'[1]410030'!$O$63</f>
        <v>40</v>
      </c>
      <c r="E23" s="13">
        <f>'[1]410030'!$S$63</f>
        <v>32</v>
      </c>
      <c r="F23" s="14">
        <f>'[1]410030'!$N$63</f>
        <v>7</v>
      </c>
      <c r="G23" s="15">
        <f t="shared" si="3"/>
        <v>0.17499999999999999</v>
      </c>
      <c r="H23" s="16">
        <f>'[1]410030'!$R$63</f>
        <v>7.5</v>
      </c>
      <c r="I23" s="17" t="str">
        <f t="shared" si="0"/>
        <v>+</v>
      </c>
      <c r="J23" s="17">
        <f t="shared" si="1"/>
        <v>0</v>
      </c>
      <c r="K23" s="17">
        <f t="shared" si="2"/>
        <v>0</v>
      </c>
      <c r="L23" s="18"/>
    </row>
    <row r="24" spans="1:12" ht="47.25" x14ac:dyDescent="0.25">
      <c r="A24" s="10">
        <v>18</v>
      </c>
      <c r="B24" s="11">
        <v>410031</v>
      </c>
      <c r="C24" s="12" t="s">
        <v>31</v>
      </c>
      <c r="D24" s="13">
        <f>'[1]410031'!$O$63</f>
        <v>38</v>
      </c>
      <c r="E24" s="13">
        <f>'[1]410031'!$S$63</f>
        <v>32</v>
      </c>
      <c r="F24" s="14">
        <f>'[1]410031'!$N$63</f>
        <v>9</v>
      </c>
      <c r="G24" s="15">
        <f t="shared" si="3"/>
        <v>0.23684210526315788</v>
      </c>
      <c r="H24" s="16">
        <f>'[1]410031'!$R$63</f>
        <v>9.5</v>
      </c>
      <c r="I24" s="17" t="str">
        <f t="shared" si="0"/>
        <v>+</v>
      </c>
      <c r="J24" s="17">
        <f t="shared" si="1"/>
        <v>0</v>
      </c>
      <c r="K24" s="17">
        <f t="shared" si="2"/>
        <v>0</v>
      </c>
      <c r="L24" s="18"/>
    </row>
    <row r="25" spans="1:12" ht="47.25" x14ac:dyDescent="0.25">
      <c r="A25" s="10">
        <v>19</v>
      </c>
      <c r="B25" s="11">
        <v>410032</v>
      </c>
      <c r="C25" s="12" t="s">
        <v>32</v>
      </c>
      <c r="D25" s="13">
        <f>'[1]410032'!$O$63</f>
        <v>35</v>
      </c>
      <c r="E25" s="13">
        <f>'[1]410032'!$S$63</f>
        <v>32</v>
      </c>
      <c r="F25" s="14">
        <f>'[1]410032'!$N$63</f>
        <v>12</v>
      </c>
      <c r="G25" s="15">
        <f t="shared" si="3"/>
        <v>0.34285714285714286</v>
      </c>
      <c r="H25" s="16">
        <f>'[1]410032'!$R$63</f>
        <v>13.5</v>
      </c>
      <c r="I25" s="17" t="str">
        <f t="shared" si="0"/>
        <v>+</v>
      </c>
      <c r="J25" s="17">
        <f t="shared" si="1"/>
        <v>0</v>
      </c>
      <c r="K25" s="17">
        <f t="shared" si="2"/>
        <v>0</v>
      </c>
      <c r="L25" s="18"/>
    </row>
    <row r="26" spans="1:12" ht="47.25" x14ac:dyDescent="0.25">
      <c r="A26" s="10">
        <v>20</v>
      </c>
      <c r="B26" s="11">
        <v>410033</v>
      </c>
      <c r="C26" s="12" t="s">
        <v>33</v>
      </c>
      <c r="D26" s="13">
        <f>'[1]410033'!$O$63</f>
        <v>45</v>
      </c>
      <c r="E26" s="13">
        <f>'[1]410033'!$S$63</f>
        <v>32</v>
      </c>
      <c r="F26" s="14">
        <f>'[1]410033'!$N$63</f>
        <v>4</v>
      </c>
      <c r="G26" s="15">
        <f t="shared" si="3"/>
        <v>8.8888888888888892E-2</v>
      </c>
      <c r="H26" s="16">
        <f>'[1]410033'!$R$63</f>
        <v>3.5</v>
      </c>
      <c r="I26" s="17" t="str">
        <f t="shared" si="0"/>
        <v>+</v>
      </c>
      <c r="J26" s="17">
        <f t="shared" si="1"/>
        <v>0</v>
      </c>
      <c r="K26" s="17">
        <f t="shared" si="2"/>
        <v>0</v>
      </c>
      <c r="L26" s="18"/>
    </row>
    <row r="27" spans="1:12" ht="47.25" x14ac:dyDescent="0.25">
      <c r="A27" s="10">
        <v>21</v>
      </c>
      <c r="B27" s="11">
        <v>410035</v>
      </c>
      <c r="C27" s="12" t="s">
        <v>34</v>
      </c>
      <c r="D27" s="13">
        <f>'[1]410035'!$O$63</f>
        <v>35</v>
      </c>
      <c r="E27" s="13">
        <f>'[1]410035'!$S$63</f>
        <v>32</v>
      </c>
      <c r="F27" s="14">
        <f>'[1]410035'!$N$63</f>
        <v>11</v>
      </c>
      <c r="G27" s="15">
        <f t="shared" si="3"/>
        <v>0.31428571428571428</v>
      </c>
      <c r="H27" s="16">
        <f>'[1]410035'!$R$63</f>
        <v>12.5</v>
      </c>
      <c r="I27" s="17" t="str">
        <f t="shared" si="0"/>
        <v>+</v>
      </c>
      <c r="J27" s="17">
        <f t="shared" si="1"/>
        <v>0</v>
      </c>
      <c r="K27" s="17">
        <f t="shared" si="2"/>
        <v>0</v>
      </c>
      <c r="L27" s="18"/>
    </row>
    <row r="28" spans="1:12" ht="47.25" x14ac:dyDescent="0.25">
      <c r="A28" s="10">
        <v>22</v>
      </c>
      <c r="B28" s="11">
        <v>410036</v>
      </c>
      <c r="C28" s="12" t="s">
        <v>35</v>
      </c>
      <c r="D28" s="13">
        <f>'[1]410036'!$O$63</f>
        <v>44</v>
      </c>
      <c r="E28" s="13">
        <f>'[1]410036'!$S$63</f>
        <v>32</v>
      </c>
      <c r="F28" s="14">
        <f>'[1]410036'!$N$63</f>
        <v>5</v>
      </c>
      <c r="G28" s="15">
        <f t="shared" si="3"/>
        <v>0.11363636363636363</v>
      </c>
      <c r="H28" s="16">
        <f>'[1]410036'!$R$63</f>
        <v>6.5</v>
      </c>
      <c r="I28" s="17" t="str">
        <f t="shared" si="0"/>
        <v>+</v>
      </c>
      <c r="J28" s="17">
        <f t="shared" si="1"/>
        <v>0</v>
      </c>
      <c r="K28" s="17">
        <f t="shared" si="2"/>
        <v>0</v>
      </c>
      <c r="L28" s="18"/>
    </row>
    <row r="29" spans="1:12" ht="47.25" x14ac:dyDescent="0.25">
      <c r="A29" s="10">
        <v>23</v>
      </c>
      <c r="B29" s="11">
        <v>410037</v>
      </c>
      <c r="C29" s="12" t="s">
        <v>36</v>
      </c>
      <c r="D29" s="13">
        <f>'[1]410037'!$O$63</f>
        <v>39</v>
      </c>
      <c r="E29" s="13">
        <f>'[1]410037'!$S$63</f>
        <v>32</v>
      </c>
      <c r="F29" s="14">
        <f>'[1]410037'!$N$63</f>
        <v>5</v>
      </c>
      <c r="G29" s="15">
        <f t="shared" si="3"/>
        <v>0.12820512820512819</v>
      </c>
      <c r="H29" s="16">
        <f>'[1]410037'!$R$63</f>
        <v>5</v>
      </c>
      <c r="I29" s="17" t="str">
        <f t="shared" si="0"/>
        <v>+</v>
      </c>
      <c r="J29" s="17">
        <f t="shared" si="1"/>
        <v>0</v>
      </c>
      <c r="K29" s="17">
        <f t="shared" si="2"/>
        <v>0</v>
      </c>
      <c r="L29" s="18"/>
    </row>
    <row r="30" spans="1:12" ht="47.25" x14ac:dyDescent="0.25">
      <c r="A30" s="10">
        <v>24</v>
      </c>
      <c r="B30" s="11">
        <v>410038</v>
      </c>
      <c r="C30" s="12" t="s">
        <v>37</v>
      </c>
      <c r="D30" s="13">
        <f>'[1]410038'!$O$63</f>
        <v>39</v>
      </c>
      <c r="E30" s="13">
        <f>'[1]410038'!$S$63</f>
        <v>32</v>
      </c>
      <c r="F30" s="14">
        <f>'[1]410038'!$N$63</f>
        <v>7</v>
      </c>
      <c r="G30" s="15">
        <f t="shared" si="3"/>
        <v>0.17948717948717949</v>
      </c>
      <c r="H30" s="16">
        <f>'[1]410038'!$R$63</f>
        <v>7.5</v>
      </c>
      <c r="I30" s="17" t="str">
        <f t="shared" si="0"/>
        <v>+</v>
      </c>
      <c r="J30" s="17">
        <f t="shared" si="1"/>
        <v>0</v>
      </c>
      <c r="K30" s="17">
        <f t="shared" si="2"/>
        <v>0</v>
      </c>
      <c r="L30" s="18"/>
    </row>
    <row r="31" spans="1:12" ht="47.25" x14ac:dyDescent="0.25">
      <c r="A31" s="10">
        <v>25</v>
      </c>
      <c r="B31" s="11">
        <v>410039</v>
      </c>
      <c r="C31" s="12" t="s">
        <v>38</v>
      </c>
      <c r="D31" s="13">
        <f>'[1]410039'!$O$63</f>
        <v>39</v>
      </c>
      <c r="E31" s="13">
        <f>'[1]410039'!$S$63</f>
        <v>32</v>
      </c>
      <c r="F31" s="14">
        <f>'[1]410039'!$N$63</f>
        <v>6</v>
      </c>
      <c r="G31" s="15">
        <f t="shared" si="3"/>
        <v>0.15384615384615385</v>
      </c>
      <c r="H31" s="16">
        <f>'[1]410039'!$R$63</f>
        <v>6</v>
      </c>
      <c r="I31" s="17" t="str">
        <f t="shared" si="0"/>
        <v>+</v>
      </c>
      <c r="J31" s="17">
        <f t="shared" si="1"/>
        <v>0</v>
      </c>
      <c r="K31" s="17">
        <f t="shared" si="2"/>
        <v>0</v>
      </c>
      <c r="L31" s="18"/>
    </row>
    <row r="32" spans="1:12" ht="47.25" x14ac:dyDescent="0.25">
      <c r="A32" s="10">
        <v>26</v>
      </c>
      <c r="B32" s="11">
        <v>410040</v>
      </c>
      <c r="C32" s="12" t="s">
        <v>39</v>
      </c>
      <c r="D32" s="13">
        <f>'[1]410040'!$O$63</f>
        <v>43</v>
      </c>
      <c r="E32" s="13">
        <f>'[1]410040'!$S$63</f>
        <v>32</v>
      </c>
      <c r="F32" s="14">
        <f>'[1]410040'!$N$63</f>
        <v>7</v>
      </c>
      <c r="G32" s="15">
        <f t="shared" si="3"/>
        <v>0.16279069767441862</v>
      </c>
      <c r="H32" s="16">
        <f>'[1]410040'!$R$63</f>
        <v>5.5</v>
      </c>
      <c r="I32" s="17" t="str">
        <f t="shared" si="0"/>
        <v>+</v>
      </c>
      <c r="J32" s="17">
        <f t="shared" si="1"/>
        <v>0</v>
      </c>
      <c r="K32" s="17">
        <f t="shared" si="2"/>
        <v>0</v>
      </c>
      <c r="L32" s="18"/>
    </row>
    <row r="33" spans="1:12" ht="141.75" x14ac:dyDescent="0.25">
      <c r="A33" s="10">
        <v>27</v>
      </c>
      <c r="B33" s="11">
        <v>410042</v>
      </c>
      <c r="C33" s="12" t="s">
        <v>40</v>
      </c>
      <c r="D33" s="13">
        <f>'[1]410042'!$O$63</f>
        <v>28</v>
      </c>
      <c r="E33" s="13">
        <f>'[1]410042'!$S$63</f>
        <v>25</v>
      </c>
      <c r="F33" s="14">
        <f>'[1]410042'!$N$63</f>
        <v>8</v>
      </c>
      <c r="G33" s="15">
        <f t="shared" si="3"/>
        <v>0.2857142857142857</v>
      </c>
      <c r="H33" s="16">
        <f>'[1]410042'!$R$63</f>
        <v>10</v>
      </c>
      <c r="I33" s="17" t="str">
        <f t="shared" si="0"/>
        <v>+</v>
      </c>
      <c r="J33" s="17">
        <f t="shared" si="1"/>
        <v>0</v>
      </c>
      <c r="K33" s="17">
        <f t="shared" si="2"/>
        <v>0</v>
      </c>
      <c r="L33" s="18"/>
    </row>
    <row r="34" spans="1:12" ht="94.5" x14ac:dyDescent="0.25">
      <c r="A34" s="10">
        <v>28</v>
      </c>
      <c r="B34" s="11">
        <v>410043</v>
      </c>
      <c r="C34" s="12" t="s">
        <v>41</v>
      </c>
      <c r="D34" s="13">
        <f>'[1]410043'!$O$63</f>
        <v>30</v>
      </c>
      <c r="E34" s="13">
        <f>'[1]410043'!$S$63</f>
        <v>25</v>
      </c>
      <c r="F34" s="14">
        <f>'[1]410043'!$N$63</f>
        <v>6</v>
      </c>
      <c r="G34" s="15">
        <f t="shared" si="3"/>
        <v>0.2</v>
      </c>
      <c r="H34" s="16">
        <f>'[1]410043'!$R$63</f>
        <v>6</v>
      </c>
      <c r="I34" s="17" t="str">
        <f t="shared" si="0"/>
        <v>+</v>
      </c>
      <c r="J34" s="17">
        <f t="shared" si="1"/>
        <v>0</v>
      </c>
      <c r="K34" s="17">
        <f t="shared" si="2"/>
        <v>0</v>
      </c>
      <c r="L34" s="18"/>
    </row>
    <row r="35" spans="1:12" ht="47.25" x14ac:dyDescent="0.25">
      <c r="A35" s="10">
        <v>29</v>
      </c>
      <c r="B35" s="11">
        <v>410047</v>
      </c>
      <c r="C35" s="12" t="s">
        <v>42</v>
      </c>
      <c r="D35" s="13">
        <f>'[1]410047'!$O$63</f>
        <v>40</v>
      </c>
      <c r="E35" s="13">
        <f>'[1]410047'!$S$63</f>
        <v>32</v>
      </c>
      <c r="F35" s="14">
        <f>'[1]410047'!$N$63</f>
        <v>7</v>
      </c>
      <c r="G35" s="15">
        <f t="shared" si="3"/>
        <v>0.17499999999999999</v>
      </c>
      <c r="H35" s="16">
        <f>'[1]410047'!$R$63</f>
        <v>9</v>
      </c>
      <c r="I35" s="17" t="str">
        <f t="shared" si="0"/>
        <v>+</v>
      </c>
      <c r="J35" s="17">
        <f t="shared" si="1"/>
        <v>0</v>
      </c>
      <c r="K35" s="17">
        <f t="shared" si="2"/>
        <v>0</v>
      </c>
      <c r="L35" s="18"/>
    </row>
    <row r="36" spans="1:12" ht="47.25" x14ac:dyDescent="0.25">
      <c r="A36" s="10">
        <v>30</v>
      </c>
      <c r="B36" s="11">
        <v>410068</v>
      </c>
      <c r="C36" s="12" t="s">
        <v>43</v>
      </c>
      <c r="D36" s="13">
        <f>'[1]410068'!$O$63</f>
        <v>30</v>
      </c>
      <c r="E36" s="13">
        <f>'[1]410068'!$S$63</f>
        <v>25</v>
      </c>
      <c r="F36" s="14">
        <f>'[1]410068'!$N$63</f>
        <v>7</v>
      </c>
      <c r="G36" s="15">
        <f t="shared" si="3"/>
        <v>0.23333333333333334</v>
      </c>
      <c r="H36" s="16">
        <f>'[1]410068'!$R$63</f>
        <v>7</v>
      </c>
      <c r="I36" s="17" t="str">
        <f t="shared" si="0"/>
        <v>+</v>
      </c>
      <c r="J36" s="17">
        <f t="shared" si="1"/>
        <v>0</v>
      </c>
      <c r="K36" s="17">
        <f t="shared" si="2"/>
        <v>0</v>
      </c>
      <c r="L36" s="18"/>
    </row>
    <row r="39" spans="1:12" x14ac:dyDescent="0.25">
      <c r="E39" s="19"/>
      <c r="G39" s="19"/>
      <c r="H39" s="19"/>
    </row>
    <row r="40" spans="1:12" x14ac:dyDescent="0.25">
      <c r="E40" s="19"/>
      <c r="G40" s="19"/>
      <c r="H40" s="19"/>
    </row>
    <row r="58" spans="5:8" x14ac:dyDescent="0.25">
      <c r="E58" s="19"/>
      <c r="G58" s="19"/>
      <c r="H58" s="19"/>
    </row>
    <row r="59" spans="5:8" x14ac:dyDescent="0.25">
      <c r="E59" s="19"/>
      <c r="G59" s="19"/>
      <c r="H59" s="19"/>
    </row>
    <row r="60" spans="5:8" x14ac:dyDescent="0.25">
      <c r="E60" s="19"/>
      <c r="G60" s="19"/>
      <c r="H60" s="19"/>
    </row>
    <row r="61" spans="5:8" x14ac:dyDescent="0.25">
      <c r="E61" s="19"/>
      <c r="G61" s="19"/>
      <c r="H61" s="19"/>
    </row>
    <row r="66" spans="5:8" x14ac:dyDescent="0.25">
      <c r="E66" s="19"/>
      <c r="G66" s="19"/>
      <c r="H66" s="19"/>
    </row>
    <row r="67" spans="5:8" x14ac:dyDescent="0.25">
      <c r="E67" s="19"/>
      <c r="G67" s="19"/>
      <c r="H67" s="19"/>
    </row>
  </sheetData>
  <mergeCells count="11">
    <mergeCell ref="I10:K10"/>
    <mergeCell ref="A6:L6"/>
    <mergeCell ref="A9:A11"/>
    <mergeCell ref="B9:B11"/>
    <mergeCell ref="C9:C11"/>
    <mergeCell ref="D9:D11"/>
    <mergeCell ref="E9:E11"/>
    <mergeCell ref="F9:K9"/>
    <mergeCell ref="L9:L11"/>
    <mergeCell ref="F10:G10"/>
    <mergeCell ref="H10:H11"/>
  </mergeCells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Итоги оценки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Денно Ася Александровна</cp:lastModifiedBy>
  <dcterms:created xsi:type="dcterms:W3CDTF">2024-09-17T02:45:38Z</dcterms:created>
  <dcterms:modified xsi:type="dcterms:W3CDTF">2024-09-17T21:19:57Z</dcterms:modified>
</cp:coreProperties>
</file>